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ue\Dropbox\1 Ressort Jugend\Ressort Jugend\Wettkämpfe\02 SHMVJ mit Munotcup\2020\02 Wettkampf\02 Versand\01 Versand Anmeldungen Sep 19\"/>
    </mc:Choice>
  </mc:AlternateContent>
  <bookViews>
    <workbookView xWindow="0" yWindow="0" windowWidth="16815" windowHeight="13740"/>
  </bookViews>
  <sheets>
    <sheet name="VWJ" sheetId="5" r:id="rId1"/>
    <sheet name="-------" sheetId="8" r:id="rId2"/>
    <sheet name="Disz. Starts" sheetId="13" r:id="rId3"/>
    <sheet name="SHTV Zus " sheetId="18" r:id="rId4"/>
    <sheet name="SHTV Allg " sheetId="16" r:id="rId5"/>
    <sheet name="Üb Transp" sheetId="19" r:id="rId6"/>
    <sheet name="R." sheetId="17" r:id="rId7"/>
  </sheets>
  <definedNames>
    <definedName name="_xlnm._FilterDatabase" localSheetId="3" hidden="1">'SHTV Zus '!$A$4:$T$18</definedName>
    <definedName name="…">VWJ!$U$15:$U$20</definedName>
    <definedName name="_xlnm.Print_Area" localSheetId="2">'Disz. Starts'!#REF!</definedName>
    <definedName name="_xlnm.Print_Area" localSheetId="6">'R.'!$A$1:$E$41</definedName>
    <definedName name="_xlnm.Print_Area" localSheetId="4">'SHTV Allg '!$B$4:$O$37</definedName>
    <definedName name="_xlnm.Print_Area" localSheetId="3">'SHTV Zus '!$B$2:$N$5</definedName>
    <definedName name="_xlnm.Print_Area" localSheetId="0">VWJ!$F$5:$R$92</definedName>
    <definedName name="grösse">VWJ!#REF!</definedName>
    <definedName name="Gruppe" localSheetId="5">VWJ!$U$15:$U$22</definedName>
    <definedName name="Gruppe">VWJ!$U$15:$U$22</definedName>
    <definedName name="LA" localSheetId="5">VWJ!$X$62:$X$70</definedName>
    <definedName name="LA">VWJ!$X$54:$X$62</definedName>
    <definedName name="Spieltest">VWJ!$AH$64:$AH$66</definedName>
  </definedNames>
  <calcPr calcId="152511"/>
</workbook>
</file>

<file path=xl/calcChain.xml><?xml version="1.0" encoding="utf-8"?>
<calcChain xmlns="http://schemas.openxmlformats.org/spreadsheetml/2006/main">
  <c r="L5" i="18" l="1"/>
  <c r="N15" i="16" l="1"/>
  <c r="M18" i="18" l="1"/>
  <c r="N18" i="18"/>
  <c r="L20" i="13" l="1"/>
  <c r="M19" i="13"/>
  <c r="M15" i="13"/>
  <c r="M7" i="13"/>
  <c r="H16" i="18" l="1"/>
  <c r="F16" i="18"/>
  <c r="E16" i="18"/>
  <c r="D16" i="18"/>
  <c r="C9" i="16" l="1"/>
  <c r="I4" i="19" l="1"/>
  <c r="N14" i="16" l="1"/>
  <c r="L13" i="16"/>
  <c r="L11" i="16" s="1"/>
  <c r="A16" i="17"/>
  <c r="P7" i="13" l="1"/>
  <c r="P15" i="13"/>
  <c r="O20" i="13"/>
  <c r="P19" i="13"/>
  <c r="R20" i="13"/>
  <c r="S19" i="13"/>
  <c r="S15" i="13"/>
  <c r="K5" i="18" l="1"/>
  <c r="D13" i="17" l="1"/>
  <c r="D14" i="17"/>
  <c r="D15" i="17"/>
  <c r="D16" i="17"/>
  <c r="E16" i="17" s="1"/>
  <c r="D17" i="17"/>
  <c r="A17" i="17"/>
  <c r="D18" i="17"/>
  <c r="A18" i="17"/>
  <c r="D19" i="17"/>
  <c r="A19" i="17"/>
  <c r="E20" i="17"/>
  <c r="O32" i="5"/>
  <c r="O31" i="5"/>
  <c r="O30" i="5"/>
  <c r="G6" i="16"/>
  <c r="F6" i="16"/>
  <c r="H15" i="16"/>
  <c r="H13" i="16" s="1"/>
  <c r="I15" i="16"/>
  <c r="I13" i="16" s="1"/>
  <c r="J15" i="16"/>
  <c r="J13" i="16" s="1"/>
  <c r="K15" i="16"/>
  <c r="K13" i="16" s="1"/>
  <c r="G8" i="16"/>
  <c r="F8" i="16"/>
  <c r="G9" i="16"/>
  <c r="F9" i="16"/>
  <c r="D15" i="18"/>
  <c r="E15" i="18"/>
  <c r="D17" i="18"/>
  <c r="E17" i="18"/>
  <c r="D18" i="18"/>
  <c r="E18" i="18"/>
  <c r="E6" i="18"/>
  <c r="E7" i="18"/>
  <c r="E8" i="18"/>
  <c r="E9" i="18"/>
  <c r="E10" i="18"/>
  <c r="E11" i="18"/>
  <c r="E12" i="18"/>
  <c r="E13" i="18"/>
  <c r="E14" i="18"/>
  <c r="E5" i="18"/>
  <c r="D6" i="18"/>
  <c r="D7" i="18"/>
  <c r="D8" i="18"/>
  <c r="D9" i="18"/>
  <c r="D10" i="18"/>
  <c r="D11" i="18"/>
  <c r="D12" i="18"/>
  <c r="D13" i="18"/>
  <c r="D14" i="18"/>
  <c r="D5" i="18"/>
  <c r="L18" i="18"/>
  <c r="K18" i="18"/>
  <c r="F18" i="18"/>
  <c r="Q5" i="18"/>
  <c r="P5" i="18"/>
  <c r="H17" i="18"/>
  <c r="F17" i="18"/>
  <c r="H15" i="18"/>
  <c r="F15" i="18"/>
  <c r="N5" i="18"/>
  <c r="M5" i="18"/>
  <c r="Q57" i="5"/>
  <c r="Q61" i="5"/>
  <c r="I5" i="18" s="1"/>
  <c r="Q65" i="5"/>
  <c r="J5" i="18" s="1"/>
  <c r="H14" i="18"/>
  <c r="G14" i="18"/>
  <c r="F14" i="18"/>
  <c r="H13" i="18"/>
  <c r="G13" i="18"/>
  <c r="F13" i="18"/>
  <c r="H12" i="18"/>
  <c r="G12" i="18"/>
  <c r="F12" i="18"/>
  <c r="H11" i="18"/>
  <c r="G11" i="18"/>
  <c r="F11" i="18"/>
  <c r="H10" i="18"/>
  <c r="G10" i="18"/>
  <c r="F10" i="18"/>
  <c r="H9" i="18"/>
  <c r="G9" i="18"/>
  <c r="F9" i="18"/>
  <c r="H8" i="18"/>
  <c r="G8" i="18"/>
  <c r="F8" i="18"/>
  <c r="H7" i="18"/>
  <c r="G7" i="18"/>
  <c r="F7" i="18"/>
  <c r="H6" i="18"/>
  <c r="G6" i="18"/>
  <c r="F6" i="18"/>
  <c r="F5" i="18"/>
  <c r="R15" i="16"/>
  <c r="C15" i="17"/>
  <c r="C14" i="17"/>
  <c r="B14" i="17"/>
  <c r="B13" i="17"/>
  <c r="D7" i="17"/>
  <c r="D15" i="16"/>
  <c r="F4" i="16"/>
  <c r="C7" i="17"/>
  <c r="B16" i="17"/>
  <c r="B17" i="17"/>
  <c r="I9" i="16"/>
  <c r="O5" i="16"/>
  <c r="E4" i="16"/>
  <c r="K6" i="16"/>
  <c r="J6" i="16"/>
  <c r="I6" i="16"/>
  <c r="Q38" i="5"/>
  <c r="Q36" i="5"/>
  <c r="Q35" i="5"/>
  <c r="Q34" i="5"/>
  <c r="H6" i="16"/>
  <c r="E6" i="16"/>
  <c r="H9" i="16"/>
  <c r="E9" i="16"/>
  <c r="AE15" i="16"/>
  <c r="AD15" i="16"/>
  <c r="AB15" i="16"/>
  <c r="X15" i="16"/>
  <c r="Y15" i="16"/>
  <c r="Z15" i="16"/>
  <c r="AA15" i="16"/>
  <c r="T15" i="16"/>
  <c r="U15" i="16"/>
  <c r="V15" i="16"/>
  <c r="W15" i="16"/>
  <c r="S15" i="16"/>
  <c r="Q15" i="16"/>
  <c r="C15" i="16"/>
  <c r="AD5" i="5"/>
  <c r="X5" i="5"/>
  <c r="AF4" i="5"/>
  <c r="AD4" i="5"/>
  <c r="AB4" i="5"/>
  <c r="Z4" i="5"/>
  <c r="X4" i="5"/>
  <c r="AF3" i="5"/>
  <c r="AD3" i="5"/>
  <c r="AB3" i="5"/>
  <c r="Z3" i="5"/>
  <c r="X3" i="5"/>
  <c r="E15" i="16" l="1"/>
  <c r="A13" i="17"/>
  <c r="E13" i="17" s="1"/>
  <c r="G15" i="16"/>
  <c r="G13" i="16" s="1"/>
  <c r="G12" i="16" s="1"/>
  <c r="A15" i="17"/>
  <c r="E15" i="17" s="1"/>
  <c r="Q31" i="5"/>
  <c r="A14" i="17"/>
  <c r="E14" i="17" s="1"/>
  <c r="M36" i="16"/>
  <c r="K12" i="16"/>
  <c r="J12" i="16"/>
  <c r="I12" i="16"/>
  <c r="I11" i="16"/>
  <c r="H12" i="16"/>
  <c r="H15" i="13"/>
  <c r="H8" i="13"/>
  <c r="H16" i="13"/>
  <c r="H17" i="13"/>
  <c r="H9" i="13"/>
  <c r="H10" i="13"/>
  <c r="H18" i="13"/>
  <c r="H6" i="13"/>
  <c r="H11" i="13"/>
  <c r="H19" i="13"/>
  <c r="H12" i="13"/>
  <c r="H13" i="13"/>
  <c r="H14" i="13"/>
  <c r="H7" i="13"/>
  <c r="F15" i="16"/>
  <c r="Q30" i="5"/>
  <c r="E19" i="17"/>
  <c r="E17" i="17"/>
  <c r="E18" i="17"/>
  <c r="Q32" i="5"/>
  <c r="Q66" i="5"/>
  <c r="H5" i="18"/>
  <c r="E13" i="16" l="1"/>
  <c r="E12" i="16" s="1"/>
  <c r="M15" i="16"/>
  <c r="M13" i="16" s="1"/>
  <c r="I7" i="13"/>
  <c r="F13" i="16"/>
  <c r="F12" i="16" s="1"/>
  <c r="J11" i="16"/>
  <c r="I19" i="13"/>
  <c r="I15" i="13"/>
  <c r="H20" i="13"/>
  <c r="Q41" i="5"/>
  <c r="E21" i="17"/>
  <c r="G5" i="18"/>
  <c r="E11" i="16" l="1"/>
  <c r="M11" i="16" s="1"/>
  <c r="N11" i="16" s="1"/>
</calcChain>
</file>

<file path=xl/sharedStrings.xml><?xml version="1.0" encoding="utf-8"?>
<sst xmlns="http://schemas.openxmlformats.org/spreadsheetml/2006/main" count="290" uniqueCount="198">
  <si>
    <t>U17</t>
  </si>
  <si>
    <t>U14</t>
  </si>
  <si>
    <t>U12</t>
  </si>
  <si>
    <t>U10</t>
  </si>
  <si>
    <t xml:space="preserve"> +</t>
  </si>
  <si>
    <t xml:space="preserve"> jünger</t>
  </si>
  <si>
    <t>/</t>
  </si>
  <si>
    <t>Anmeldeformular per Mail an Bettina Bührer:</t>
  </si>
  <si>
    <t xml:space="preserve"> jugendturntage@shtv.ch</t>
  </si>
  <si>
    <t>Adresse Hauptriegenleiter</t>
  </si>
  <si>
    <t>Adresse:</t>
  </si>
  <si>
    <t>PLZ / Ort:</t>
  </si>
  <si>
    <t>Tel. / Natel:</t>
  </si>
  <si>
    <t>E-Mail-Adresse:</t>
  </si>
  <si>
    <t>Rechnung direkt an Kassier:</t>
  </si>
  <si>
    <t>Name Vorname:</t>
  </si>
  <si>
    <t>*Für die Rückerstattung des Haftgeldes bitte Zahlungsverbingung eintragen:</t>
  </si>
  <si>
    <t xml:space="preserve">Post- oder Bankkonto IBAN Nr. </t>
  </si>
  <si>
    <t xml:space="preserve"> _ _ _ _   _ _ _ _   _ _ _ _  _ _ _ _  _</t>
  </si>
  <si>
    <t>Kontoinhaber:</t>
  </si>
  <si>
    <t>Kosten</t>
  </si>
  <si>
    <t>Brevetierte Kampfrichter LA, Wertungsrichter Getu, Gym und Hilfskampfrichter</t>
  </si>
  <si>
    <t>LA</t>
  </si>
  <si>
    <t>Anzahl</t>
  </si>
  <si>
    <t>Total</t>
  </si>
  <si>
    <t>Startgeld:</t>
  </si>
  <si>
    <t>Verpflegung:</t>
  </si>
  <si>
    <t>*Haftgeld:</t>
  </si>
  <si>
    <t>TOTAL:</t>
  </si>
  <si>
    <t>JA</t>
  </si>
  <si>
    <t>Verein:</t>
  </si>
  <si>
    <t xml:space="preserve">Sprung </t>
  </si>
  <si>
    <t>Fr. 100.- pro Riege</t>
  </si>
  <si>
    <t xml:space="preserve">Jg. </t>
  </si>
  <si>
    <r>
      <t xml:space="preserve">Bei fehlenden oder unkorrekten Angaben erfolgt </t>
    </r>
    <r>
      <rPr>
        <u/>
        <sz val="11"/>
        <color rgb="FFFF0000"/>
        <rFont val="Arial"/>
        <family val="2"/>
      </rPr>
      <t>keine Rückerstattung des Haftgeldes!</t>
    </r>
  </si>
  <si>
    <t>Barren</t>
  </si>
  <si>
    <t>Post- oder Bankkonto
für Rückerstattung Haftgeld</t>
  </si>
  <si>
    <t>Transport</t>
  </si>
  <si>
    <t>Bemerkung</t>
  </si>
  <si>
    <t>Provisorisch</t>
  </si>
  <si>
    <t>Übersicht Verpflegung und Startgeld</t>
  </si>
  <si>
    <t>Total Startgeld</t>
  </si>
  <si>
    <t>Haftgeld</t>
  </si>
  <si>
    <t xml:space="preserve"> BITTE NICHTS ÄNDERN. DANKE!</t>
  </si>
  <si>
    <t>3-teiliger Vereinswettkampf</t>
  </si>
  <si>
    <t>Sparte Leichtathletik</t>
  </si>
  <si>
    <t>800m</t>
  </si>
  <si>
    <t>Weitsprung (Zone)</t>
  </si>
  <si>
    <t>Sparte Geräteturnen</t>
  </si>
  <si>
    <t>Stuba</t>
  </si>
  <si>
    <t>Sparte Parcours</t>
  </si>
  <si>
    <t xml:space="preserve">1. Wettkampfteil </t>
  </si>
  <si>
    <t xml:space="preserve">2. Wettkampfteil </t>
  </si>
  <si>
    <t xml:space="preserve">3. Wettkampfteil </t>
  </si>
  <si>
    <t>Disziplin</t>
  </si>
  <si>
    <t>Anzahl Teiln.</t>
  </si>
  <si>
    <t>Bemerkungen:</t>
  </si>
  <si>
    <t>a
a</t>
  </si>
  <si>
    <t>1. Teil Teilnehmer</t>
  </si>
  <si>
    <t>2. Teil Teilnehmer</t>
  </si>
  <si>
    <t>3. Teil Teilnehmer</t>
  </si>
  <si>
    <t>Durchnitt Teilnehmer</t>
  </si>
  <si>
    <t>Verein</t>
  </si>
  <si>
    <t>Bemerkungen 3-teilig</t>
  </si>
  <si>
    <t>Disziplinen 3-teiliger Wettkampf</t>
  </si>
  <si>
    <t xml:space="preserve">3-teiliger Vereinswettkampf </t>
  </si>
  <si>
    <t xml:space="preserve">1-teiliger Vereinswettkampf </t>
  </si>
  <si>
    <t>Verpfl Hilfskari / Leiter</t>
  </si>
  <si>
    <t>Verpflegung Teilnehmer</t>
  </si>
  <si>
    <t>Getränk und Dessert</t>
  </si>
  <si>
    <t xml:space="preserve">Wurst, Brot + Getränk </t>
  </si>
  <si>
    <t>pro Hilfskampfrichter / Leiter</t>
  </si>
  <si>
    <t>Der Einteilige Vereinswettkampf kann aus den folgenden Sparten gewählt werden:</t>
  </si>
  <si>
    <t>Geräteturnen</t>
  </si>
  <si>
    <t>Gymnastik</t>
  </si>
  <si>
    <t>Bitte alle gelben Feldern ausfüllen. Danke</t>
  </si>
  <si>
    <t>pro Pin</t>
  </si>
  <si>
    <t>Festkarte pro Teilnehmer (nur 3-teiliger VW)</t>
  </si>
  <si>
    <t>Pin:</t>
  </si>
  <si>
    <t>Pin für 1- und 3-teiliger VW</t>
  </si>
  <si>
    <t>Gerätekombination GK  
mit Stuba, Barren, Boden, Sprung</t>
  </si>
  <si>
    <t>Reck   (6 Stück)</t>
  </si>
  <si>
    <t>Schaukelring  (6 Paar)</t>
  </si>
  <si>
    <t xml:space="preserve">Sparte Gymnastik </t>
  </si>
  <si>
    <t xml:space="preserve">Gymnastik Kleinfeld </t>
  </si>
  <si>
    <t>Rasenfläche 18 m x 25 m</t>
  </si>
  <si>
    <t>Hartplatz, Tartar mit Vlies 12 m x 12 m, 
12 m x 18 m oder 12 m x 24 m</t>
  </si>
  <si>
    <t xml:space="preserve">integriert beim Munotcup </t>
  </si>
  <si>
    <t xml:space="preserve">Jeder Verein turnt sein Programm zweimal. 
Für die Schlussrangliste zählt das Total aus beiden Durchgängen. </t>
  </si>
  <si>
    <t>Bei Getu -Disziplinen ist die Materialliste zwingend mit der Anmeldung auszufüllen.</t>
  </si>
  <si>
    <t>Schaffhauser Meisterschaften im</t>
  </si>
  <si>
    <t>Vereinsturnen Jugend  (SHMVJ)</t>
  </si>
  <si>
    <t xml:space="preserve">Innerhalb von einer Woche wird eine Empfangsbestätigung bei dir eintreffen. (Falls nicht, bitte noch einmal  senden) </t>
  </si>
  <si>
    <t xml:space="preserve">
a</t>
  </si>
  <si>
    <t>Anreise mit ÖV</t>
  </si>
  <si>
    <t>Nein, wir reisen mit PW an</t>
  </si>
  <si>
    <t>Anzahl Kinder + Erw.</t>
  </si>
  <si>
    <t xml:space="preserve">a </t>
  </si>
  <si>
    <t>ÖV: Einstiegsort (Haltestelle angeben)</t>
  </si>
  <si>
    <t>Rechnung</t>
  </si>
  <si>
    <t>Schaffhauser Meisterschaften im Vereinsturnen Jugend  (SHMVJ)</t>
  </si>
  <si>
    <t>Bezeichnung</t>
  </si>
  <si>
    <t>Preis / Einheit</t>
  </si>
  <si>
    <t>Betrag</t>
  </si>
  <si>
    <t>Verpflegung  Leiter</t>
  </si>
  <si>
    <t>TOTAL</t>
  </si>
  <si>
    <t>Freundliche Grüsse</t>
  </si>
  <si>
    <t>pro Teilnehmer Hot-Dog</t>
  </si>
  <si>
    <t>…</t>
  </si>
  <si>
    <t>MR</t>
  </si>
  <si>
    <t>Jugi</t>
  </si>
  <si>
    <t>Jugend</t>
  </si>
  <si>
    <t>Turne</t>
  </si>
  <si>
    <t>TV</t>
  </si>
  <si>
    <t>https://support.office.com/de-de/article/Erstellen-von-Dropdownlisten-7693307a-59ef-400a-b769-c5402dce407b</t>
  </si>
  <si>
    <t>Dropdownlisten</t>
  </si>
  <si>
    <t>Gruppe</t>
  </si>
  <si>
    <t>ANMELDUNG</t>
  </si>
  <si>
    <t>Hochsprung U14-U17</t>
  </si>
  <si>
    <r>
      <t xml:space="preserve"> Die gemeldeten Disziplinen sind </t>
    </r>
    <r>
      <rPr>
        <b/>
        <i/>
        <sz val="11"/>
        <color rgb="FF0070C0"/>
        <rFont val="Arial"/>
        <family val="2"/>
      </rPr>
      <t>fix</t>
    </r>
    <r>
      <rPr>
        <i/>
        <sz val="11"/>
        <color rgb="FF0070C0"/>
        <rFont val="Arial"/>
        <family val="2"/>
      </rPr>
      <t xml:space="preserve">. Am Wettkampftag können </t>
    </r>
    <r>
      <rPr>
        <b/>
        <i/>
        <sz val="11"/>
        <color rgb="FF0070C0"/>
        <rFont val="Arial"/>
        <family val="2"/>
      </rPr>
      <t>keine</t>
    </r>
    <r>
      <rPr>
        <i/>
        <sz val="11"/>
        <color rgb="FF0070C0"/>
        <rFont val="Arial"/>
        <family val="2"/>
      </rPr>
      <t xml:space="preserve"> Disziplinen getauscht oder neu gemeldet werden. Es sind nur noch Streichungen von Disziplinen möglich. </t>
    </r>
  </si>
  <si>
    <t>Satus</t>
  </si>
  <si>
    <t>..</t>
  </si>
  <si>
    <t>Disziplin Spieltest</t>
  </si>
  <si>
    <t>Ballwurf 200g U8-U17</t>
  </si>
  <si>
    <t>Drehwurf U8-U12</t>
  </si>
  <si>
    <t>Kugel U14-U17</t>
  </si>
  <si>
    <t xml:space="preserve">Turner 4kg / Turnerin 3kg </t>
  </si>
  <si>
    <t xml:space="preserve">Pendelstafette 60m </t>
  </si>
  <si>
    <t>PS60</t>
  </si>
  <si>
    <t xml:space="preserve">Spieltest Allround </t>
  </si>
  <si>
    <t xml:space="preserve">Spieltest Unihockey </t>
  </si>
  <si>
    <t xml:space="preserve">Spieltest Korbball </t>
  </si>
  <si>
    <t>1-teiliger Vereinswettkampf LA und Spieltest</t>
  </si>
  <si>
    <t>Spieltest</t>
  </si>
  <si>
    <t>n62</t>
  </si>
  <si>
    <t>n84</t>
  </si>
  <si>
    <t>n86</t>
  </si>
  <si>
    <t>Festkarte</t>
  </si>
  <si>
    <t>"</t>
  </si>
  <si>
    <t>Team Aerobic</t>
  </si>
  <si>
    <t>12x12m</t>
  </si>
  <si>
    <t>12x18m</t>
  </si>
  <si>
    <t>12x24m</t>
  </si>
  <si>
    <r>
      <t>Gymnastik Bühne</t>
    </r>
    <r>
      <rPr>
        <b/>
        <vertAlign val="superscript"/>
        <sz val="11"/>
        <rFont val="Arial"/>
        <family val="2"/>
      </rPr>
      <t xml:space="preserve">1 </t>
    </r>
  </si>
  <si>
    <t>18x25m</t>
  </si>
  <si>
    <t>Gymnastik Bühne</t>
  </si>
  <si>
    <t>Feldgrösse</t>
  </si>
  <si>
    <t>….</t>
  </si>
  <si>
    <t>Zusammenzug</t>
  </si>
  <si>
    <t>3-teilig</t>
  </si>
  <si>
    <t>1-teiliger VW SHMVJ</t>
  </si>
  <si>
    <t>CH..</t>
  </si>
  <si>
    <t>Juspo</t>
  </si>
  <si>
    <r>
      <rPr>
        <b/>
        <sz val="14"/>
        <rFont val="Arial"/>
        <family val="2"/>
      </rPr>
      <t>ANMELDUNG</t>
    </r>
    <r>
      <rPr>
        <sz val="14"/>
        <rFont val="Arial"/>
        <family val="2"/>
      </rPr>
      <t xml:space="preserve">
Schaffhauser Meisterschaften im
Vereinsturnen Jugend  (SHMVJ)
Samstag  26. Mai 2018</t>
    </r>
  </si>
  <si>
    <t>Bankverbindung</t>
  </si>
  <si>
    <t>Bettina Bührer</t>
  </si>
  <si>
    <t>Wettkampfleitung  SHMVJ</t>
  </si>
  <si>
    <t xml:space="preserve">Konto lautend auf FTV Beringen </t>
  </si>
  <si>
    <t>IBAN CH05 0685 8042 9000 2720 5</t>
  </si>
  <si>
    <t>Clientis BS Bank Schaffhausen</t>
  </si>
  <si>
    <t>Bei Fragen und Anregungen stehe ich euch gerne zur Verfügung.</t>
  </si>
  <si>
    <r>
      <t xml:space="preserve">Die Anmeldung erfolgt online unter   </t>
    </r>
    <r>
      <rPr>
        <b/>
        <sz val="12"/>
        <color rgb="FFFF0000"/>
        <rFont val="Arial"/>
        <family val="2"/>
      </rPr>
      <t xml:space="preserve"> </t>
    </r>
    <r>
      <rPr>
        <b/>
        <sz val="20"/>
        <color rgb="FFFF0000"/>
        <rFont val="Arial"/>
        <family val="2"/>
      </rPr>
      <t/>
    </r>
  </si>
  <si>
    <t xml:space="preserve">Die Anmeldungen werden nach Zahlungseingang berücksichtigt.  </t>
  </si>
  <si>
    <t>JA, ÖV</t>
  </si>
  <si>
    <t>Disziplin LA</t>
  </si>
  <si>
    <t>1-teiliger Vereinswettkampf Getu und Gym, Team Aerobic</t>
  </si>
  <si>
    <t>Bemerkungen 1-teilig</t>
  </si>
  <si>
    <t>Zusammenfassung Verknüpft</t>
  </si>
  <si>
    <t>Bus</t>
  </si>
  <si>
    <t>1- teilig Jugendvereine Munotcup</t>
  </si>
  <si>
    <t>S + M= xxx</t>
  </si>
  <si>
    <t>Termine</t>
  </si>
  <si>
    <r>
      <t>Bitte den Totalbetrag bis</t>
    </r>
    <r>
      <rPr>
        <b/>
        <sz val="11"/>
        <color theme="1"/>
        <rFont val="Arial"/>
        <family val="2"/>
      </rPr>
      <t xml:space="preserve"> spätestens 30. April 2019</t>
    </r>
    <r>
      <rPr>
        <sz val="11"/>
        <color theme="1"/>
        <rFont val="Arial"/>
        <family val="2"/>
      </rPr>
      <t xml:space="preserve"> überweisen. Besten Dank</t>
    </r>
  </si>
  <si>
    <t>Den Zeitplan werden wir mitte März erstellen. Danach wissen wir die Startzeiten und wann die Rangverkündigung ist.</t>
  </si>
  <si>
    <t>Rangverkündigung  ca. ……..Uhr</t>
  </si>
  <si>
    <t xml:space="preserve"> -</t>
  </si>
  <si>
    <t>Einstiegsort</t>
  </si>
  <si>
    <t>Startzeiten</t>
  </si>
  <si>
    <t>4.2.2018/bb</t>
  </si>
  <si>
    <t>Übersicht Transport</t>
  </si>
  <si>
    <t>.</t>
  </si>
  <si>
    <t xml:space="preserve">Hoch, Kugel U14-17, 
Drehwurf U8-U12: dürfen kombiniert werden </t>
  </si>
  <si>
    <t>25x40m</t>
  </si>
  <si>
    <t xml:space="preserve">Gymnastik Grossfeld </t>
  </si>
  <si>
    <t>Anmeldeschluss:  31. Dezember 2019</t>
  </si>
  <si>
    <r>
      <t xml:space="preserve">Die Rechnung ist bis spätestens </t>
    </r>
    <r>
      <rPr>
        <b/>
        <sz val="10"/>
        <color rgb="FFFF0000"/>
        <rFont val="Arial"/>
        <family val="2"/>
      </rPr>
      <t>30. April 2020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einzuzahlen!</t>
    </r>
  </si>
  <si>
    <t>Samstag  16. Mai 2020</t>
  </si>
  <si>
    <t xml:space="preserve">Buskosten gem. dieser Meldung. Keine Mutationen </t>
  </si>
  <si>
    <t>Schaffhauser Meisterschaften im
Vereinsturnen Jugend  (SHMVJ)
Samstag  16. Mai 2020</t>
  </si>
  <si>
    <t>Bus spät. 1.0 Stunden
vor Startzeiten auf
Wettkampfplatz sein</t>
  </si>
  <si>
    <t>http://www.tvschaffhausen.ch/munotcup.html</t>
  </si>
  <si>
    <r>
      <t xml:space="preserve">Die Anzahl der zu stellenden Wertungsrichter / Kampfrichter / Hilfskampfrichter wird nach der Anmeldung bekannt gegeben. Vereine die in der </t>
    </r>
    <r>
      <rPr>
        <b/>
        <sz val="9"/>
        <color rgb="FFFF0000"/>
        <rFont val="Arial"/>
        <family val="2"/>
      </rPr>
      <t>Sparte Spieltest Allround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 xml:space="preserve">starten müssen einen Hilfskampfrichter </t>
    </r>
    <r>
      <rPr>
        <sz val="9"/>
        <color rgb="FFFF0000"/>
        <rFont val="Arial"/>
        <family val="2"/>
      </rPr>
      <t>(Richter ohne Brevet) stellen.</t>
    </r>
  </si>
  <si>
    <t>Gerätekombination</t>
  </si>
  <si>
    <t>Gerätekombination GK:   mit Stuba, Barren, Boden, Sprung
Disziplinen bitte Angeben bei Bemerkungen</t>
  </si>
  <si>
    <t>ja</t>
  </si>
  <si>
    <t>leer = Nein</t>
  </si>
  <si>
    <t>Start MC</t>
  </si>
  <si>
    <t>Wir starten auch noch beim Munotcup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</si>
</sst>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CHF&quot;\ * #,##0.00_ ;_ &quot;CHF&quot;\ * \-#,##0.00_ ;_ &quot;CHF&quot;\ * &quot;-&quot;??_ ;_ @_ "/>
    <numFmt numFmtId="164" formatCode="##00"/>
    <numFmt numFmtId="165" formatCode="_ [$Fr.-807]\ * #,##0.00_ ;_ [$Fr.-807]\ * \-#,##0.00_ ;_ [$Fr.-807]\ * &quot;-&quot;??_ ;_ @_ "/>
    <numFmt numFmtId="166" formatCode="[$-807]General"/>
    <numFmt numFmtId="167" formatCode="0.0"/>
    <numFmt numFmtId="168" formatCode="[$SFr.-100C]\ #,##0.00"/>
    <numFmt numFmtId="169" formatCode="dd/mm/yy"/>
    <numFmt numFmtId="170" formatCode="&quot;Fr.&quot;\ #,##0.00;[Red]&quot;Fr.&quot;\ \-#,##0.00"/>
  </numFmts>
  <fonts count="9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color rgb="FF0000FF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u/>
      <sz val="11"/>
      <color rgb="FF0000FF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u/>
      <sz val="16"/>
      <name val="Arial"/>
      <family val="2"/>
    </font>
    <font>
      <b/>
      <u/>
      <sz val="20"/>
      <name val="Arial"/>
      <family val="2"/>
    </font>
    <font>
      <b/>
      <sz val="9"/>
      <name val="Arial"/>
      <family val="2"/>
    </font>
    <font>
      <b/>
      <sz val="16"/>
      <color theme="1"/>
      <name val="Arial"/>
      <family val="2"/>
    </font>
    <font>
      <b/>
      <i/>
      <u/>
      <sz val="14"/>
      <color theme="1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9"/>
      <color rgb="FF00B050"/>
      <name val="Arial"/>
      <family val="2"/>
    </font>
    <font>
      <sz val="8"/>
      <color rgb="FF00B050"/>
      <name val="Arial"/>
      <family val="2"/>
    </font>
    <font>
      <sz val="11"/>
      <name val="Arial"/>
      <family val="2"/>
    </font>
    <font>
      <u/>
      <sz val="11"/>
      <color rgb="FFFF0000"/>
      <name val="Arial"/>
      <family val="2"/>
    </font>
    <font>
      <sz val="6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b/>
      <sz val="11"/>
      <color theme="1"/>
      <name val="Calibri"/>
      <family val="2"/>
      <scheme val="minor"/>
    </font>
    <font>
      <b/>
      <u/>
      <sz val="14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rgb="FFFF00FF"/>
      <name val="Arial"/>
      <family val="2"/>
    </font>
    <font>
      <sz val="11"/>
      <color rgb="FFFF00FF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i/>
      <sz val="11"/>
      <color rgb="FF0070C0"/>
      <name val="Arial"/>
      <family val="2"/>
    </font>
    <font>
      <b/>
      <i/>
      <sz val="11"/>
      <color rgb="FF0070C0"/>
      <name val="Arial"/>
      <family val="2"/>
    </font>
    <font>
      <b/>
      <i/>
      <sz val="10"/>
      <name val="Arial"/>
      <family val="2"/>
    </font>
    <font>
      <b/>
      <u/>
      <sz val="18"/>
      <name val="Arial"/>
      <family val="2"/>
    </font>
    <font>
      <b/>
      <sz val="18"/>
      <name val="Arial"/>
      <family val="2"/>
    </font>
    <font>
      <b/>
      <i/>
      <sz val="8"/>
      <color rgb="FF00B050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26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name val="Arial"/>
      <family val="2"/>
    </font>
    <font>
      <b/>
      <sz val="8"/>
      <color theme="1"/>
      <name val="Arial"/>
      <family val="2"/>
    </font>
    <font>
      <sz val="20"/>
      <color rgb="FFFF00FF"/>
      <name val="Arial"/>
      <family val="2"/>
    </font>
    <font>
      <sz val="9"/>
      <color rgb="FFFF00FF"/>
      <name val="Arial"/>
      <family val="2"/>
    </font>
    <font>
      <sz val="14"/>
      <color rgb="FFFF00FF"/>
      <name val="Arial"/>
      <family val="2"/>
    </font>
    <font>
      <sz val="8"/>
      <color rgb="FFFF0000"/>
      <name val="Arial"/>
      <family val="2"/>
    </font>
    <font>
      <b/>
      <sz val="11"/>
      <color rgb="FFFF0000"/>
      <name val="Arial"/>
      <family val="2"/>
    </font>
    <font>
      <b/>
      <vertAlign val="superscript"/>
      <sz val="11"/>
      <name val="Arial"/>
      <family val="2"/>
    </font>
    <font>
      <sz val="11"/>
      <color rgb="FF0070C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20"/>
      <color rgb="FFFF0000"/>
      <name val="Arial"/>
      <family val="2"/>
    </font>
    <font>
      <sz val="9"/>
      <color rgb="FFFF0000"/>
      <name val="Arial"/>
      <family val="2"/>
    </font>
    <font>
      <b/>
      <sz val="16"/>
      <color rgb="FF00B050"/>
      <name val="Arial"/>
      <family val="2"/>
    </font>
    <font>
      <sz val="16"/>
      <color rgb="FFFF0000"/>
      <name val="Arial"/>
      <family val="2"/>
    </font>
    <font>
      <b/>
      <strike/>
      <sz val="16"/>
      <color rgb="FF00B050"/>
      <name val="Arial"/>
      <family val="2"/>
    </font>
    <font>
      <strike/>
      <sz val="10"/>
      <name val="Arial"/>
      <family val="2"/>
    </font>
    <font>
      <sz val="16"/>
      <name val="Arial"/>
      <family val="2"/>
    </font>
    <font>
      <sz val="3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name val="Arial"/>
      <family val="2"/>
    </font>
    <font>
      <i/>
      <sz val="9"/>
      <color theme="1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i/>
      <sz val="8"/>
      <name val="Arial"/>
      <family val="2"/>
    </font>
    <font>
      <sz val="18"/>
      <name val="Arial"/>
      <family val="2"/>
    </font>
    <font>
      <b/>
      <sz val="14"/>
      <color rgb="FFFF0000"/>
      <name val="Arial"/>
      <family val="2"/>
    </font>
    <font>
      <b/>
      <u/>
      <sz val="16"/>
      <color rgb="FFFF0000"/>
      <name val="Arial"/>
      <family val="2"/>
    </font>
    <font>
      <b/>
      <sz val="9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53"/>
        <bgColor indexed="10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2" borderId="0" applyNumberFormat="0" applyBorder="0" applyAlignment="0" applyProtection="0"/>
    <xf numFmtId="0" fontId="10" fillId="0" borderId="0"/>
    <xf numFmtId="0" fontId="18" fillId="0" borderId="0"/>
    <xf numFmtId="0" fontId="4" fillId="0" borderId="0" applyNumberFormat="0" applyFill="0" applyBorder="0" applyAlignment="0" applyProtection="0">
      <alignment vertical="top"/>
      <protection locked="0"/>
    </xf>
    <xf numFmtId="166" fontId="19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619">
    <xf numFmtId="0" fontId="0" fillId="0" borderId="0" xfId="0"/>
    <xf numFmtId="0" fontId="21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/>
    </xf>
    <xf numFmtId="0" fontId="10" fillId="0" borderId="23" xfId="0" applyFont="1" applyBorder="1" applyAlignment="1" applyProtection="1">
      <alignment horizontal="left"/>
    </xf>
    <xf numFmtId="0" fontId="10" fillId="0" borderId="28" xfId="0" applyFont="1" applyBorder="1" applyAlignment="1" applyProtection="1">
      <alignment horizontal="left"/>
    </xf>
    <xf numFmtId="0" fontId="5" fillId="5" borderId="0" xfId="0" applyFont="1" applyFill="1" applyBorder="1" applyAlignment="1" applyProtection="1"/>
    <xf numFmtId="0" fontId="23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14" fillId="0" borderId="0" xfId="0" applyFont="1" applyBorder="1" applyAlignment="1" applyProtection="1">
      <alignment horizontal="center" vertical="center"/>
    </xf>
    <xf numFmtId="0" fontId="12" fillId="5" borderId="0" xfId="0" applyFont="1" applyFill="1" applyBorder="1" applyAlignment="1" applyProtection="1"/>
    <xf numFmtId="0" fontId="12" fillId="5" borderId="19" xfId="0" applyFont="1" applyFill="1" applyBorder="1" applyAlignment="1" applyProtection="1"/>
    <xf numFmtId="0" fontId="11" fillId="5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0" fontId="21" fillId="0" borderId="0" xfId="0" applyFont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14" fillId="9" borderId="9" xfId="0" applyFont="1" applyFill="1" applyBorder="1" applyAlignment="1" applyProtection="1">
      <alignment horizontal="center" vertical="center"/>
    </xf>
    <xf numFmtId="0" fontId="14" fillId="9" borderId="0" xfId="0" applyFont="1" applyFill="1" applyAlignment="1" applyProtection="1">
      <alignment horizontal="center" vertical="center"/>
    </xf>
    <xf numFmtId="0" fontId="14" fillId="9" borderId="9" xfId="0" applyNumberFormat="1" applyFont="1" applyFill="1" applyBorder="1" applyAlignment="1" applyProtection="1">
      <alignment horizontal="center" vertical="center"/>
    </xf>
    <xf numFmtId="0" fontId="14" fillId="10" borderId="9" xfId="0" applyFont="1" applyFill="1" applyBorder="1" applyAlignment="1" applyProtection="1">
      <alignment horizontal="center" vertical="center"/>
    </xf>
    <xf numFmtId="0" fontId="14" fillId="10" borderId="0" xfId="0" applyFont="1" applyFill="1" applyAlignment="1" applyProtection="1">
      <alignment horizontal="center" vertical="center"/>
    </xf>
    <xf numFmtId="0" fontId="14" fillId="10" borderId="9" xfId="0" applyNumberFormat="1" applyFont="1" applyFill="1" applyBorder="1" applyAlignment="1" applyProtection="1">
      <alignment horizontal="center" vertical="center"/>
    </xf>
    <xf numFmtId="0" fontId="14" fillId="7" borderId="9" xfId="0" applyFont="1" applyFill="1" applyBorder="1" applyAlignment="1" applyProtection="1">
      <alignment horizontal="center" vertical="center"/>
    </xf>
    <xf numFmtId="0" fontId="14" fillId="7" borderId="0" xfId="0" applyFont="1" applyFill="1" applyAlignment="1" applyProtection="1">
      <alignment horizontal="center" vertical="center"/>
    </xf>
    <xf numFmtId="0" fontId="14" fillId="7" borderId="9" xfId="0" applyNumberFormat="1" applyFont="1" applyFill="1" applyBorder="1" applyAlignment="1" applyProtection="1">
      <alignment horizontal="center" vertical="center"/>
    </xf>
    <xf numFmtId="0" fontId="14" fillId="11" borderId="0" xfId="0" applyFont="1" applyFill="1" applyAlignment="1" applyProtection="1">
      <alignment horizontal="center" vertical="center"/>
    </xf>
    <xf numFmtId="0" fontId="25" fillId="0" borderId="5" xfId="0" applyFont="1" applyBorder="1" applyAlignment="1" applyProtection="1">
      <alignment horizontal="left" vertical="center"/>
    </xf>
    <xf numFmtId="0" fontId="25" fillId="0" borderId="11" xfId="0" applyFont="1" applyBorder="1" applyAlignment="1" applyProtection="1">
      <alignment horizontal="left" vertical="center"/>
    </xf>
    <xf numFmtId="0" fontId="21" fillId="0" borderId="0" xfId="0" applyFont="1" applyAlignment="1" applyProtection="1"/>
    <xf numFmtId="0" fontId="2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9" borderId="0" xfId="0" applyFont="1" applyFill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0" xfId="0" applyFont="1" applyAlignment="1" applyProtection="1"/>
    <xf numFmtId="0" fontId="2" fillId="0" borderId="9" xfId="0" applyFont="1" applyBorder="1" applyAlignment="1" applyProtection="1"/>
    <xf numFmtId="0" fontId="21" fillId="0" borderId="9" xfId="0" applyFont="1" applyBorder="1" applyAlignment="1" applyProtection="1">
      <alignment vertical="center"/>
    </xf>
    <xf numFmtId="0" fontId="21" fillId="0" borderId="9" xfId="0" applyFont="1" applyBorder="1" applyAlignment="1" applyProtection="1"/>
    <xf numFmtId="0" fontId="22" fillId="0" borderId="9" xfId="0" applyFont="1" applyBorder="1" applyAlignment="1" applyProtection="1">
      <alignment horizontal="center"/>
    </xf>
    <xf numFmtId="0" fontId="22" fillId="0" borderId="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29" fillId="0" borderId="0" xfId="0" applyFont="1" applyAlignment="1" applyProtection="1">
      <alignment horizontal="left" indent="1"/>
    </xf>
    <xf numFmtId="0" fontId="30" fillId="0" borderId="0" xfId="0" applyFont="1" applyAlignment="1" applyProtection="1">
      <alignment horizontal="left" vertical="center" indent="1"/>
    </xf>
    <xf numFmtId="0" fontId="31" fillId="0" borderId="0" xfId="0" applyFont="1" applyAlignment="1" applyProtection="1">
      <alignment horizontal="left" indent="1"/>
    </xf>
    <xf numFmtId="0" fontId="29" fillId="0" borderId="0" xfId="0" applyFont="1" applyAlignment="1" applyProtection="1">
      <alignment horizontal="left" vertical="center" indent="1"/>
    </xf>
    <xf numFmtId="0" fontId="31" fillId="0" borderId="0" xfId="0" applyFont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vertical="center"/>
    </xf>
    <xf numFmtId="0" fontId="7" fillId="3" borderId="5" xfId="0" applyFont="1" applyFill="1" applyBorder="1" applyAlignment="1" applyProtection="1">
      <alignment horizontal="left" vertical="center" indent="1"/>
    </xf>
    <xf numFmtId="0" fontId="2" fillId="0" borderId="13" xfId="0" applyFont="1" applyBorder="1" applyAlignment="1" applyProtection="1"/>
    <xf numFmtId="0" fontId="26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top" textRotation="90"/>
    </xf>
    <xf numFmtId="0" fontId="0" fillId="0" borderId="0" xfId="0" applyFill="1"/>
    <xf numFmtId="0" fontId="3" fillId="0" borderId="0" xfId="0" applyFont="1" applyBorder="1" applyAlignment="1">
      <alignment horizontal="left" textRotation="90"/>
    </xf>
    <xf numFmtId="0" fontId="3" fillId="0" borderId="0" xfId="0" applyFont="1" applyBorder="1" applyAlignment="1">
      <alignment horizontal="center" vertical="top" textRotation="90"/>
    </xf>
    <xf numFmtId="0" fontId="2" fillId="0" borderId="0" xfId="0" applyFont="1" applyAlignment="1" applyProtection="1">
      <alignment horizontal="left"/>
    </xf>
    <xf numFmtId="0" fontId="24" fillId="0" borderId="0" xfId="0" applyFont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center"/>
    </xf>
    <xf numFmtId="0" fontId="5" fillId="5" borderId="18" xfId="0" applyFont="1" applyFill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3" fillId="0" borderId="5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horizontal="left"/>
    </xf>
    <xf numFmtId="0" fontId="3" fillId="0" borderId="11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/>
    </xf>
    <xf numFmtId="0" fontId="22" fillId="0" borderId="14" xfId="0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 wrapText="1"/>
    </xf>
    <xf numFmtId="0" fontId="10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0" fillId="0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/>
    <xf numFmtId="0" fontId="34" fillId="0" borderId="0" xfId="0" applyFont="1" applyAlignment="1">
      <alignment horizontal="center" vertical="center"/>
    </xf>
    <xf numFmtId="0" fontId="10" fillId="14" borderId="0" xfId="0" applyFont="1" applyFill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14" fontId="7" fillId="0" borderId="0" xfId="0" applyNumberFormat="1" applyFont="1" applyFill="1" applyBorder="1" applyAlignment="1">
      <alignment vertical="center"/>
    </xf>
    <xf numFmtId="14" fontId="38" fillId="0" borderId="0" xfId="0" applyNumberFormat="1" applyFont="1" applyFill="1" applyBorder="1" applyAlignment="1"/>
    <xf numFmtId="0" fontId="8" fillId="0" borderId="0" xfId="0" applyFont="1" applyFill="1" applyAlignment="1">
      <alignment horizontal="left" vertical="center" indent="1"/>
    </xf>
    <xf numFmtId="167" fontId="8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3" fillId="0" borderId="46" xfId="0" applyFont="1" applyBorder="1" applyAlignment="1">
      <alignment horizontal="center" vertical="top" textRotation="90"/>
    </xf>
    <xf numFmtId="0" fontId="3" fillId="0" borderId="42" xfId="0" applyFont="1" applyBorder="1" applyAlignment="1">
      <alignment horizontal="center" vertical="top" textRotation="90"/>
    </xf>
    <xf numFmtId="0" fontId="10" fillId="3" borderId="50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169" fontId="8" fillId="0" borderId="5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3" fillId="8" borderId="34" xfId="0" applyFont="1" applyFill="1" applyBorder="1" applyAlignment="1">
      <alignment horizontal="center" vertical="top" textRotation="90"/>
    </xf>
    <xf numFmtId="0" fontId="3" fillId="13" borderId="34" xfId="0" applyFont="1" applyFill="1" applyBorder="1" applyAlignment="1">
      <alignment horizontal="center" vertical="top" textRotation="90"/>
    </xf>
    <xf numFmtId="0" fontId="39" fillId="8" borderId="35" xfId="0" applyFont="1" applyFill="1" applyBorder="1" applyAlignment="1">
      <alignment horizontal="center" vertical="top" textRotation="90"/>
    </xf>
    <xf numFmtId="0" fontId="3" fillId="13" borderId="35" xfId="0" applyFont="1" applyFill="1" applyBorder="1" applyAlignment="1">
      <alignment horizontal="center" vertical="top" textRotation="90"/>
    </xf>
    <xf numFmtId="0" fontId="10" fillId="8" borderId="59" xfId="0" applyFont="1" applyFill="1" applyBorder="1" applyAlignment="1">
      <alignment horizontal="center" vertical="center"/>
    </xf>
    <xf numFmtId="168" fontId="10" fillId="13" borderId="60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top"/>
    </xf>
    <xf numFmtId="0" fontId="3" fillId="5" borderId="34" xfId="0" applyFont="1" applyFill="1" applyBorder="1" applyAlignment="1">
      <alignment horizontal="center" vertical="top" textRotation="90"/>
    </xf>
    <xf numFmtId="14" fontId="3" fillId="0" borderId="61" xfId="0" applyNumberFormat="1" applyFont="1" applyBorder="1" applyAlignment="1">
      <alignment horizontal="center" vertical="top" textRotation="90" wrapText="1"/>
    </xf>
    <xf numFmtId="0" fontId="3" fillId="5" borderId="35" xfId="0" applyFont="1" applyFill="1" applyBorder="1" applyAlignment="1">
      <alignment horizontal="center" vertical="top" textRotation="90"/>
    </xf>
    <xf numFmtId="14" fontId="3" fillId="0" borderId="62" xfId="0" applyNumberFormat="1" applyFont="1" applyBorder="1" applyAlignment="1">
      <alignment horizontal="center" vertical="top" textRotation="90" wrapText="1"/>
    </xf>
    <xf numFmtId="0" fontId="3" fillId="0" borderId="38" xfId="0" applyFont="1" applyFill="1" applyBorder="1" applyAlignment="1">
      <alignment horizontal="center"/>
    </xf>
    <xf numFmtId="0" fontId="40" fillId="0" borderId="0" xfId="0" applyFont="1" applyAlignment="1" applyProtection="1">
      <alignment horizontal="left" vertical="center" wrapText="1"/>
    </xf>
    <xf numFmtId="0" fontId="41" fillId="11" borderId="0" xfId="0" applyFont="1" applyFill="1" applyAlignment="1" applyProtection="1">
      <alignment horizontal="center" vertical="center"/>
    </xf>
    <xf numFmtId="0" fontId="41" fillId="7" borderId="14" xfId="0" applyFont="1" applyFill="1" applyBorder="1" applyAlignment="1" applyProtection="1">
      <alignment horizontal="center" vertical="center"/>
    </xf>
    <xf numFmtId="0" fontId="41" fillId="7" borderId="9" xfId="0" applyFont="1" applyFill="1" applyBorder="1" applyAlignment="1" applyProtection="1">
      <alignment horizontal="center" vertical="center"/>
    </xf>
    <xf numFmtId="0" fontId="41" fillId="10" borderId="14" xfId="0" applyFont="1" applyFill="1" applyBorder="1" applyAlignment="1" applyProtection="1">
      <alignment horizontal="center" vertical="center"/>
    </xf>
    <xf numFmtId="0" fontId="41" fillId="10" borderId="9" xfId="0" applyFont="1" applyFill="1" applyBorder="1" applyAlignment="1" applyProtection="1">
      <alignment horizontal="center" vertical="center"/>
    </xf>
    <xf numFmtId="0" fontId="41" fillId="9" borderId="14" xfId="0" applyFont="1" applyFill="1" applyBorder="1" applyAlignment="1" applyProtection="1">
      <alignment horizontal="center" vertical="center"/>
    </xf>
    <xf numFmtId="0" fontId="41" fillId="9" borderId="9" xfId="0" applyFont="1" applyFill="1" applyBorder="1" applyAlignment="1" applyProtection="1">
      <alignment horizontal="center" vertical="center"/>
    </xf>
    <xf numFmtId="0" fontId="20" fillId="9" borderId="0" xfId="0" applyFont="1" applyFill="1" applyAlignment="1" applyProtection="1">
      <alignment horizontal="center"/>
    </xf>
    <xf numFmtId="0" fontId="42" fillId="0" borderId="0" xfId="0" applyFont="1" applyAlignment="1" applyProtection="1">
      <alignment horizontal="left"/>
    </xf>
    <xf numFmtId="0" fontId="39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horizontal="center"/>
    </xf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/>
    <xf numFmtId="0" fontId="2" fillId="0" borderId="0" xfId="0" applyFont="1" applyBorder="1" applyAlignment="1" applyProtection="1">
      <alignment horizontal="center" vertical="center"/>
    </xf>
    <xf numFmtId="0" fontId="32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right" vertical="center" indent="1"/>
    </xf>
    <xf numFmtId="0" fontId="32" fillId="0" borderId="23" xfId="0" applyFont="1" applyBorder="1" applyAlignment="1" applyProtection="1">
      <alignment horizontal="center"/>
    </xf>
    <xf numFmtId="0" fontId="28" fillId="0" borderId="0" xfId="0" applyFont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43" fillId="0" borderId="0" xfId="0" applyFont="1" applyAlignment="1" applyProtection="1">
      <alignment horizontal="left" vertical="center"/>
    </xf>
    <xf numFmtId="0" fontId="44" fillId="0" borderId="0" xfId="0" applyFont="1" applyAlignment="1" applyProtection="1">
      <alignment horizontal="left" vertical="center"/>
    </xf>
    <xf numFmtId="0" fontId="47" fillId="0" borderId="0" xfId="0" applyFont="1" applyFill="1" applyBorder="1" applyAlignment="1" applyProtection="1">
      <alignment horizontal="left" wrapText="1"/>
    </xf>
    <xf numFmtId="0" fontId="45" fillId="0" borderId="0" xfId="0" applyFont="1" applyAlignment="1" applyProtection="1">
      <alignment horizontal="left"/>
    </xf>
    <xf numFmtId="0" fontId="27" fillId="0" borderId="0" xfId="0" applyFont="1" applyAlignment="1" applyProtection="1">
      <alignment horizontal="left"/>
    </xf>
    <xf numFmtId="1" fontId="35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0" fontId="3" fillId="0" borderId="6" xfId="0" applyFont="1" applyBorder="1" applyAlignment="1" applyProtection="1">
      <alignment vertical="center"/>
    </xf>
    <xf numFmtId="0" fontId="2" fillId="5" borderId="0" xfId="0" applyFont="1" applyFill="1" applyAlignment="1" applyProtection="1">
      <alignment horizontal="center" vertical="center"/>
    </xf>
    <xf numFmtId="0" fontId="26" fillId="12" borderId="35" xfId="0" applyFont="1" applyFill="1" applyBorder="1" applyAlignment="1" applyProtection="1">
      <alignment vertical="center" wrapText="1"/>
    </xf>
    <xf numFmtId="0" fontId="25" fillId="0" borderId="44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9" fillId="0" borderId="45" xfId="0" applyFont="1" applyFill="1" applyBorder="1" applyAlignment="1" applyProtection="1">
      <alignment vertical="center"/>
    </xf>
    <xf numFmtId="0" fontId="22" fillId="0" borderId="44" xfId="0" applyFont="1" applyBorder="1" applyAlignment="1" applyProtection="1">
      <alignment horizontal="center" vertical="center"/>
    </xf>
    <xf numFmtId="0" fontId="26" fillId="5" borderId="34" xfId="0" applyFont="1" applyFill="1" applyBorder="1" applyAlignment="1" applyProtection="1">
      <alignment vertical="center"/>
    </xf>
    <xf numFmtId="0" fontId="26" fillId="5" borderId="35" xfId="0" applyFont="1" applyFill="1" applyBorder="1" applyAlignment="1" applyProtection="1">
      <alignment vertical="center"/>
    </xf>
    <xf numFmtId="0" fontId="26" fillId="5" borderId="36" xfId="0" applyFont="1" applyFill="1" applyBorder="1" applyAlignment="1" applyProtection="1">
      <alignment vertical="center"/>
    </xf>
    <xf numFmtId="0" fontId="11" fillId="0" borderId="44" xfId="0" applyFont="1" applyFill="1" applyBorder="1" applyAlignment="1" applyProtection="1">
      <alignment horizontal="left" vertical="center"/>
    </xf>
    <xf numFmtId="0" fontId="10" fillId="0" borderId="40" xfId="0" applyFont="1" applyFill="1" applyBorder="1" applyAlignment="1">
      <alignment horizontal="left" vertical="center" indent="1"/>
    </xf>
    <xf numFmtId="168" fontId="10" fillId="13" borderId="63" xfId="0" applyNumberFormat="1" applyFont="1" applyFill="1" applyBorder="1" applyAlignment="1">
      <alignment horizontal="center" vertical="center"/>
    </xf>
    <xf numFmtId="0" fontId="32" fillId="5" borderId="23" xfId="0" applyFont="1" applyFill="1" applyBorder="1" applyAlignment="1" applyProtection="1">
      <alignment horizontal="left"/>
      <protection locked="0"/>
    </xf>
    <xf numFmtId="0" fontId="2" fillId="5" borderId="0" xfId="0" applyFont="1" applyFill="1" applyAlignment="1" applyProtection="1">
      <alignment horizontal="left"/>
    </xf>
    <xf numFmtId="0" fontId="20" fillId="5" borderId="0" xfId="0" applyFont="1" applyFill="1" applyAlignment="1" applyProtection="1">
      <alignment horizontal="left" indent="1"/>
    </xf>
    <xf numFmtId="0" fontId="50" fillId="0" borderId="0" xfId="0" applyFont="1" applyAlignment="1">
      <alignment vertical="top"/>
    </xf>
    <xf numFmtId="0" fontId="10" fillId="0" borderId="0" xfId="0" applyFont="1" applyFill="1" applyBorder="1" applyAlignment="1" applyProtection="1">
      <alignment horizontal="left" vertical="center"/>
    </xf>
    <xf numFmtId="0" fontId="3" fillId="5" borderId="35" xfId="0" applyFont="1" applyFill="1" applyBorder="1" applyAlignment="1">
      <alignment horizontal="center" vertical="top" textRotation="90" wrapText="1"/>
    </xf>
    <xf numFmtId="0" fontId="3" fillId="0" borderId="53" xfId="0" applyFont="1" applyBorder="1" applyAlignment="1">
      <alignment horizontal="center" vertical="top" textRotation="90"/>
    </xf>
    <xf numFmtId="0" fontId="3" fillId="0" borderId="49" xfId="0" applyFont="1" applyBorder="1" applyAlignment="1">
      <alignment horizontal="center" vertical="top" textRotation="90"/>
    </xf>
    <xf numFmtId="0" fontId="3" fillId="0" borderId="38" xfId="0" applyFont="1" applyBorder="1" applyAlignment="1">
      <alignment horizontal="center" vertical="top" textRotation="90"/>
    </xf>
    <xf numFmtId="0" fontId="3" fillId="0" borderId="37" xfId="0" applyFont="1" applyBorder="1" applyAlignment="1">
      <alignment horizontal="center" vertical="top" textRotation="90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28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>
      <alignment horizontal="left" vertical="top"/>
    </xf>
    <xf numFmtId="0" fontId="20" fillId="0" borderId="0" xfId="0" applyFont="1" applyFill="1" applyBorder="1" applyAlignment="1" applyProtection="1">
      <alignment horizontal="left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6" fillId="12" borderId="35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2" fillId="12" borderId="66" xfId="0" applyFont="1" applyFill="1" applyBorder="1" applyAlignment="1">
      <alignment horizontal="left" vertical="center" indent="1"/>
    </xf>
    <xf numFmtId="0" fontId="2" fillId="15" borderId="63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2" fillId="12" borderId="67" xfId="0" applyFont="1" applyFill="1" applyBorder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32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51" fillId="0" borderId="0" xfId="0" applyFont="1" applyBorder="1" applyAlignment="1" applyProtection="1">
      <alignment vertical="center"/>
    </xf>
    <xf numFmtId="14" fontId="21" fillId="0" borderId="0" xfId="0" applyNumberFormat="1" applyFont="1" applyAlignment="1" applyProtection="1">
      <alignment horizontal="left" indent="1"/>
    </xf>
    <xf numFmtId="0" fontId="52" fillId="0" borderId="0" xfId="0" applyFont="1" applyBorder="1" applyAlignment="1" applyProtection="1"/>
    <xf numFmtId="0" fontId="52" fillId="0" borderId="0" xfId="0" applyFont="1" applyBorder="1" applyAlignment="1" applyProtection="1">
      <alignment vertical="top"/>
    </xf>
    <xf numFmtId="0" fontId="51" fillId="0" borderId="0" xfId="0" applyFont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0" fontId="2" fillId="0" borderId="0" xfId="0" applyFont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54" fillId="5" borderId="35" xfId="0" applyFont="1" applyFill="1" applyBorder="1" applyAlignment="1" applyProtection="1">
      <alignment vertical="center" wrapText="1"/>
    </xf>
    <xf numFmtId="0" fontId="26" fillId="5" borderId="35" xfId="0" applyFont="1" applyFill="1" applyBorder="1" applyAlignment="1" applyProtection="1">
      <alignment vertical="center" wrapText="1"/>
    </xf>
    <xf numFmtId="0" fontId="3" fillId="0" borderId="24" xfId="0" applyFont="1" applyBorder="1" applyAlignment="1" applyProtection="1">
      <alignment vertical="center"/>
    </xf>
    <xf numFmtId="0" fontId="2" fillId="0" borderId="2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indent="1"/>
    </xf>
    <xf numFmtId="0" fontId="2" fillId="0" borderId="24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left" vertical="center" indent="1"/>
    </xf>
    <xf numFmtId="0" fontId="3" fillId="5" borderId="72" xfId="0" applyFont="1" applyFill="1" applyBorder="1" applyAlignment="1" applyProtection="1">
      <alignment horizontal="center" vertical="center" wrapText="1"/>
      <protection locked="0"/>
    </xf>
    <xf numFmtId="0" fontId="3" fillId="5" borderId="63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horizontal="left"/>
    </xf>
    <xf numFmtId="0" fontId="56" fillId="0" borderId="0" xfId="0" applyFont="1" applyAlignment="1" applyProtection="1">
      <alignment horizontal="left"/>
    </xf>
    <xf numFmtId="0" fontId="2" fillId="0" borderId="22" xfId="0" applyFont="1" applyBorder="1" applyAlignment="1" applyProtection="1">
      <alignment horizontal="left"/>
    </xf>
    <xf numFmtId="0" fontId="38" fillId="0" borderId="0" xfId="0" applyFont="1" applyBorder="1" applyAlignment="1" applyProtection="1"/>
    <xf numFmtId="0" fontId="55" fillId="0" borderId="0" xfId="0" applyFont="1" applyAlignment="1" applyProtection="1">
      <alignment horizontal="center"/>
    </xf>
    <xf numFmtId="170" fontId="2" fillId="0" borderId="0" xfId="0" applyNumberFormat="1" applyFont="1" applyAlignment="1" applyProtection="1"/>
    <xf numFmtId="170" fontId="2" fillId="0" borderId="22" xfId="0" applyNumberFormat="1" applyFont="1" applyBorder="1" applyAlignment="1" applyProtection="1"/>
    <xf numFmtId="170" fontId="2" fillId="0" borderId="0" xfId="10" applyNumberFormat="1" applyFont="1" applyBorder="1" applyAlignment="1" applyProtection="1"/>
    <xf numFmtId="0" fontId="2" fillId="0" borderId="0" xfId="0" applyFont="1" applyAlignment="1" applyProtection="1">
      <alignment horizontal="right"/>
    </xf>
    <xf numFmtId="0" fontId="46" fillId="0" borderId="0" xfId="0" applyFont="1" applyAlignment="1" applyProtection="1">
      <alignment horizontal="left"/>
    </xf>
    <xf numFmtId="0" fontId="46" fillId="0" borderId="0" xfId="0" applyFont="1" applyAlignment="1" applyProtection="1">
      <alignment horizontal="center"/>
    </xf>
    <xf numFmtId="170" fontId="46" fillId="0" borderId="73" xfId="0" applyNumberFormat="1" applyFont="1" applyBorder="1" applyAlignment="1" applyProtection="1"/>
    <xf numFmtId="0" fontId="57" fillId="0" borderId="0" xfId="0" applyFont="1"/>
    <xf numFmtId="164" fontId="20" fillId="0" borderId="0" xfId="0" applyNumberFormat="1" applyFont="1" applyBorder="1" applyAlignment="1" applyProtection="1">
      <alignment horizontal="left" wrapText="1" indent="1"/>
    </xf>
    <xf numFmtId="0" fontId="3" fillId="0" borderId="47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left" vertical="center" indent="1"/>
    </xf>
    <xf numFmtId="0" fontId="10" fillId="0" borderId="74" xfId="0" applyFont="1" applyFill="1" applyBorder="1" applyAlignment="1">
      <alignment horizontal="left" vertical="center" indent="1"/>
    </xf>
    <xf numFmtId="0" fontId="10" fillId="0" borderId="75" xfId="0" applyFont="1" applyFill="1" applyBorder="1" applyAlignment="1">
      <alignment horizontal="left" vertical="center" indent="1"/>
    </xf>
    <xf numFmtId="0" fontId="2" fillId="0" borderId="0" xfId="0" applyFont="1" applyBorder="1" applyAlignment="1" applyProtection="1">
      <alignment horizontal="center" vertical="center"/>
    </xf>
    <xf numFmtId="0" fontId="62" fillId="0" borderId="0" xfId="0" applyFont="1" applyAlignment="1" applyProtection="1">
      <alignment horizontal="left"/>
    </xf>
    <xf numFmtId="0" fontId="55" fillId="0" borderId="0" xfId="0" applyFont="1" applyAlignment="1" applyProtection="1">
      <alignment horizontal="left" indent="1"/>
    </xf>
    <xf numFmtId="0" fontId="2" fillId="6" borderId="66" xfId="0" applyFont="1" applyFill="1" applyBorder="1" applyAlignment="1">
      <alignment horizontal="left" vertical="center" indent="1"/>
    </xf>
    <xf numFmtId="0" fontId="2" fillId="6" borderId="67" xfId="0" applyFont="1" applyFill="1" applyBorder="1" applyAlignment="1">
      <alignment horizontal="left" vertical="center" indent="1"/>
    </xf>
    <xf numFmtId="0" fontId="22" fillId="0" borderId="44" xfId="0" applyFont="1" applyBorder="1" applyAlignment="1" applyProtection="1">
      <alignment horizontal="left" vertical="center"/>
    </xf>
    <xf numFmtId="0" fontId="41" fillId="0" borderId="44" xfId="0" applyFont="1" applyBorder="1" applyAlignment="1" applyProtection="1">
      <alignment horizontal="left" vertical="center"/>
    </xf>
    <xf numFmtId="0" fontId="9" fillId="0" borderId="44" xfId="0" applyFont="1" applyFill="1" applyBorder="1" applyAlignment="1" applyProtection="1">
      <alignment vertical="center"/>
    </xf>
    <xf numFmtId="0" fontId="0" fillId="0" borderId="0" xfId="0" applyAlignment="1"/>
    <xf numFmtId="0" fontId="2" fillId="0" borderId="22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 indent="3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Fill="1" applyAlignment="1" applyProtection="1">
      <alignment horizontal="left"/>
    </xf>
    <xf numFmtId="0" fontId="20" fillId="11" borderId="9" xfId="0" applyFont="1" applyFill="1" applyBorder="1" applyAlignment="1" applyProtection="1">
      <alignment horizontal="left" vertical="center"/>
    </xf>
    <xf numFmtId="0" fontId="2" fillId="11" borderId="9" xfId="0" applyNumberFormat="1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left" vertical="center" wrapText="1"/>
    </xf>
    <xf numFmtId="0" fontId="64" fillId="0" borderId="0" xfId="0" applyFont="1" applyAlignment="1" applyProtection="1">
      <alignment horizontal="left"/>
    </xf>
    <xf numFmtId="0" fontId="39" fillId="0" borderId="0" xfId="0" applyFont="1" applyFill="1" applyAlignment="1">
      <alignment horizontal="left" vertical="top"/>
    </xf>
    <xf numFmtId="0" fontId="32" fillId="0" borderId="0" xfId="0" applyFont="1" applyFill="1" applyAlignment="1">
      <alignment horizontal="left" vertical="top"/>
    </xf>
    <xf numFmtId="0" fontId="66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0" fillId="9" borderId="0" xfId="0" applyFill="1"/>
    <xf numFmtId="0" fontId="3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ill="1" applyAlignment="1">
      <alignment horizontal="left" indent="1"/>
    </xf>
    <xf numFmtId="1" fontId="2" fillId="19" borderId="63" xfId="0" applyNumberFormat="1" applyFont="1" applyFill="1" applyBorder="1" applyAlignment="1">
      <alignment horizontal="left" vertical="center" indent="1"/>
    </xf>
    <xf numFmtId="0" fontId="35" fillId="0" borderId="0" xfId="0" applyFont="1" applyFill="1" applyBorder="1" applyAlignment="1">
      <alignment horizontal="center" textRotation="90"/>
    </xf>
    <xf numFmtId="0" fontId="35" fillId="0" borderId="0" xfId="0" applyFont="1" applyBorder="1" applyAlignment="1">
      <alignment horizontal="center"/>
    </xf>
    <xf numFmtId="0" fontId="41" fillId="17" borderId="63" xfId="0" applyFont="1" applyFill="1" applyBorder="1" applyAlignment="1">
      <alignment horizontal="center" textRotation="90"/>
    </xf>
    <xf numFmtId="0" fontId="41" fillId="15" borderId="43" xfId="0" applyFont="1" applyFill="1" applyBorder="1" applyAlignment="1">
      <alignment horizontal="center" textRotation="90"/>
    </xf>
    <xf numFmtId="0" fontId="41" fillId="17" borderId="43" xfId="0" applyFont="1" applyFill="1" applyBorder="1" applyAlignment="1">
      <alignment horizontal="center" textRotation="90"/>
    </xf>
    <xf numFmtId="1" fontId="35" fillId="19" borderId="63" xfId="0" applyNumberFormat="1" applyFont="1" applyFill="1" applyBorder="1" applyAlignment="1">
      <alignment horizontal="center" textRotation="90"/>
    </xf>
    <xf numFmtId="0" fontId="10" fillId="0" borderId="0" xfId="0" applyFont="1" applyAlignment="1">
      <alignment horizontal="left"/>
    </xf>
    <xf numFmtId="0" fontId="10" fillId="0" borderId="78" xfId="0" applyFont="1" applyFill="1" applyBorder="1" applyAlignment="1">
      <alignment horizontal="left" vertical="center" indent="1"/>
    </xf>
    <xf numFmtId="0" fontId="10" fillId="0" borderId="79" xfId="0" applyFont="1" applyFill="1" applyBorder="1" applyAlignment="1">
      <alignment horizontal="left" vertical="center" indent="1"/>
    </xf>
    <xf numFmtId="1" fontId="10" fillId="9" borderId="43" xfId="0" applyNumberFormat="1" applyFont="1" applyFill="1" applyBorder="1" applyAlignment="1">
      <alignment horizontal="left" vertical="center" indent="1"/>
    </xf>
    <xf numFmtId="0" fontId="10" fillId="0" borderId="2" xfId="0" applyFont="1" applyFill="1" applyBorder="1" applyAlignment="1">
      <alignment horizontal="left" vertical="center" indent="1"/>
    </xf>
    <xf numFmtId="0" fontId="10" fillId="0" borderId="3" xfId="0" applyFont="1" applyFill="1" applyBorder="1" applyAlignment="1">
      <alignment horizontal="left" vertical="center" indent="1"/>
    </xf>
    <xf numFmtId="0" fontId="10" fillId="0" borderId="80" xfId="0" applyFont="1" applyFill="1" applyBorder="1" applyAlignment="1">
      <alignment horizontal="left" vertical="center" indent="1"/>
    </xf>
    <xf numFmtId="0" fontId="10" fillId="0" borderId="81" xfId="0" applyFont="1" applyFill="1" applyBorder="1" applyAlignment="1">
      <alignment horizontal="left" vertical="center" indent="1"/>
    </xf>
    <xf numFmtId="0" fontId="10" fillId="0" borderId="82" xfId="0" applyFont="1" applyFill="1" applyBorder="1" applyAlignment="1">
      <alignment horizontal="left" vertical="center" indent="1"/>
    </xf>
    <xf numFmtId="0" fontId="2" fillId="12" borderId="1" xfId="0" applyFont="1" applyFill="1" applyBorder="1" applyAlignment="1">
      <alignment horizontal="left" vertical="center" indent="1"/>
    </xf>
    <xf numFmtId="0" fontId="2" fillId="16" borderId="1" xfId="0" applyFont="1" applyFill="1" applyBorder="1" applyAlignment="1">
      <alignment horizontal="left" vertical="center" indent="1"/>
    </xf>
    <xf numFmtId="0" fontId="2" fillId="6" borderId="1" xfId="0" applyFont="1" applyFill="1" applyBorder="1" applyAlignment="1">
      <alignment horizontal="left" vertical="center" indent="1"/>
    </xf>
    <xf numFmtId="0" fontId="67" fillId="0" borderId="0" xfId="0" applyFont="1" applyFill="1" applyBorder="1" applyAlignment="1">
      <alignment horizontal="left"/>
    </xf>
    <xf numFmtId="0" fontId="12" fillId="5" borderId="83" xfId="0" applyFont="1" applyFill="1" applyBorder="1" applyAlignment="1" applyProtection="1">
      <protection locked="0"/>
    </xf>
    <xf numFmtId="0" fontId="12" fillId="5" borderId="83" xfId="0" applyFont="1" applyFill="1" applyBorder="1" applyAlignment="1" applyProtection="1"/>
    <xf numFmtId="0" fontId="12" fillId="5" borderId="84" xfId="0" applyFont="1" applyFill="1" applyBorder="1" applyAlignment="1" applyProtection="1"/>
    <xf numFmtId="0" fontId="11" fillId="5" borderId="23" xfId="0" applyFont="1" applyFill="1" applyBorder="1" applyAlignment="1" applyProtection="1">
      <alignment horizontal="left"/>
      <protection locked="0"/>
    </xf>
    <xf numFmtId="0" fontId="2" fillId="5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textRotation="90"/>
    </xf>
    <xf numFmtId="14" fontId="3" fillId="0" borderId="62" xfId="0" applyNumberFormat="1" applyFont="1" applyBorder="1" applyAlignment="1">
      <alignment horizontal="center" textRotation="90" wrapText="1"/>
    </xf>
    <xf numFmtId="0" fontId="67" fillId="0" borderId="2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58" fillId="0" borderId="37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left" indent="4"/>
    </xf>
    <xf numFmtId="0" fontId="13" fillId="0" borderId="0" xfId="0" applyFont="1" applyAlignment="1" applyProtection="1">
      <alignment horizontal="left" indent="4"/>
    </xf>
    <xf numFmtId="0" fontId="68" fillId="0" borderId="0" xfId="0" applyFont="1"/>
    <xf numFmtId="164" fontId="20" fillId="0" borderId="0" xfId="0" applyNumberFormat="1" applyFont="1" applyBorder="1" applyAlignment="1" applyProtection="1">
      <alignment horizontal="right" wrapText="1"/>
    </xf>
    <xf numFmtId="14" fontId="61" fillId="0" borderId="0" xfId="0" applyNumberFormat="1" applyFont="1" applyAlignment="1" applyProtection="1"/>
    <xf numFmtId="0" fontId="3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 indent="5"/>
    </xf>
    <xf numFmtId="0" fontId="61" fillId="0" borderId="24" xfId="0" applyFont="1" applyFill="1" applyBorder="1" applyAlignment="1" applyProtection="1">
      <alignment vertical="center" wrapText="1"/>
    </xf>
    <xf numFmtId="0" fontId="61" fillId="0" borderId="26" xfId="0" applyFont="1" applyFill="1" applyBorder="1" applyAlignment="1" applyProtection="1">
      <alignment vertical="center" wrapText="1"/>
    </xf>
    <xf numFmtId="0" fontId="11" fillId="0" borderId="24" xfId="0" applyFont="1" applyFill="1" applyBorder="1" applyAlignment="1" applyProtection="1">
      <alignment horizontal="center" vertical="center" wrapText="1"/>
    </xf>
    <xf numFmtId="0" fontId="11" fillId="0" borderId="26" xfId="0" applyFont="1" applyFill="1" applyBorder="1" applyAlignment="1" applyProtection="1">
      <alignment horizontal="center" vertical="center" wrapText="1"/>
    </xf>
    <xf numFmtId="0" fontId="25" fillId="0" borderId="11" xfId="0" applyFont="1" applyBorder="1" applyAlignment="1" applyProtection="1">
      <alignment horizontal="center" vertical="center"/>
    </xf>
    <xf numFmtId="0" fontId="25" fillId="0" borderId="6" xfId="0" applyFont="1" applyBorder="1" applyAlignment="1" applyProtection="1">
      <alignment horizontal="center" vertical="center"/>
    </xf>
    <xf numFmtId="0" fontId="29" fillId="0" borderId="0" xfId="0" applyFont="1" applyAlignment="1" applyProtection="1"/>
    <xf numFmtId="0" fontId="26" fillId="5" borderId="35" xfId="0" applyFont="1" applyFill="1" applyBorder="1" applyAlignment="1" applyProtection="1"/>
    <xf numFmtId="0" fontId="23" fillId="0" borderId="13" xfId="0" applyFont="1" applyBorder="1" applyAlignment="1" applyProtection="1"/>
    <xf numFmtId="0" fontId="29" fillId="0" borderId="0" xfId="0" applyFont="1" applyAlignment="1" applyProtection="1">
      <alignment horizontal="left"/>
    </xf>
    <xf numFmtId="0" fontId="22" fillId="0" borderId="14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left" wrapText="1"/>
    </xf>
    <xf numFmtId="0" fontId="22" fillId="0" borderId="0" xfId="0" applyFont="1" applyBorder="1" applyAlignment="1" applyProtection="1">
      <alignment wrapText="1"/>
    </xf>
    <xf numFmtId="0" fontId="59" fillId="5" borderId="35" xfId="0" applyFont="1" applyFill="1" applyBorder="1" applyAlignment="1" applyProtection="1"/>
    <xf numFmtId="0" fontId="22" fillId="0" borderId="0" xfId="0" applyFont="1" applyAlignment="1" applyProtection="1">
      <alignment horizontal="left"/>
    </xf>
    <xf numFmtId="0" fontId="31" fillId="0" borderId="0" xfId="0" applyFont="1" applyAlignment="1" applyProtection="1">
      <alignment horizontal="left"/>
    </xf>
    <xf numFmtId="0" fontId="0" fillId="0" borderId="0" xfId="0" applyFill="1" applyAlignment="1">
      <alignment horizontal="center"/>
    </xf>
    <xf numFmtId="0" fontId="2" fillId="17" borderId="67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left" vertical="center"/>
    </xf>
    <xf numFmtId="0" fontId="10" fillId="9" borderId="2" xfId="0" applyFont="1" applyFill="1" applyBorder="1" applyAlignment="1">
      <alignment horizontal="left" vertical="center" indent="1"/>
    </xf>
    <xf numFmtId="0" fontId="10" fillId="9" borderId="3" xfId="0" applyFont="1" applyFill="1" applyBorder="1" applyAlignment="1">
      <alignment horizontal="left" vertical="center" indent="1"/>
    </xf>
    <xf numFmtId="0" fontId="41" fillId="9" borderId="43" xfId="0" applyFont="1" applyFill="1" applyBorder="1" applyAlignment="1">
      <alignment horizontal="center" textRotation="90"/>
    </xf>
    <xf numFmtId="0" fontId="2" fillId="17" borderId="89" xfId="0" applyFont="1" applyFill="1" applyBorder="1" applyAlignment="1">
      <alignment horizontal="left" vertical="center" indent="1"/>
    </xf>
    <xf numFmtId="0" fontId="10" fillId="9" borderId="63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5" borderId="0" xfId="0" applyFont="1" applyFill="1" applyAlignment="1" applyProtection="1">
      <alignment vertical="center"/>
    </xf>
    <xf numFmtId="0" fontId="10" fillId="9" borderId="4" xfId="0" applyFont="1" applyFill="1" applyBorder="1" applyAlignment="1">
      <alignment horizontal="left" vertical="center" indent="1"/>
    </xf>
    <xf numFmtId="0" fontId="2" fillId="12" borderId="3" xfId="0" applyFont="1" applyFill="1" applyBorder="1" applyAlignment="1">
      <alignment horizontal="left" vertical="center" indent="1"/>
    </xf>
    <xf numFmtId="0" fontId="70" fillId="18" borderId="72" xfId="0" applyFont="1" applyFill="1" applyBorder="1" applyAlignment="1">
      <alignment horizontal="center"/>
    </xf>
    <xf numFmtId="0" fontId="73" fillId="21" borderId="53" xfId="0" applyFont="1" applyFill="1" applyBorder="1" applyAlignment="1" applyProtection="1">
      <alignment horizontal="left" vertical="center"/>
    </xf>
    <xf numFmtId="0" fontId="10" fillId="21" borderId="47" xfId="0" applyFont="1" applyFill="1" applyBorder="1" applyAlignment="1">
      <alignment horizontal="center"/>
    </xf>
    <xf numFmtId="0" fontId="73" fillId="21" borderId="77" xfId="0" applyFont="1" applyFill="1" applyBorder="1" applyAlignment="1" applyProtection="1">
      <alignment horizontal="left" vertical="center"/>
    </xf>
    <xf numFmtId="0" fontId="10" fillId="21" borderId="4" xfId="0" applyFont="1" applyFill="1" applyBorder="1" applyAlignment="1">
      <alignment horizontal="center"/>
    </xf>
    <xf numFmtId="0" fontId="73" fillId="21" borderId="90" xfId="0" applyFont="1" applyFill="1" applyBorder="1" applyAlignment="1" applyProtection="1">
      <alignment horizontal="left" vertical="center"/>
    </xf>
    <xf numFmtId="0" fontId="10" fillId="21" borderId="22" xfId="0" applyFont="1" applyFill="1" applyBorder="1" applyAlignment="1">
      <alignment horizontal="center"/>
    </xf>
    <xf numFmtId="0" fontId="74" fillId="18" borderId="63" xfId="0" applyFont="1" applyFill="1" applyBorder="1" applyAlignment="1">
      <alignment horizontal="center"/>
    </xf>
    <xf numFmtId="0" fontId="75" fillId="21" borderId="91" xfId="0" applyFont="1" applyFill="1" applyBorder="1" applyAlignment="1" applyProtection="1">
      <alignment horizontal="left" vertical="center"/>
    </xf>
    <xf numFmtId="0" fontId="76" fillId="21" borderId="92" xfId="0" applyFont="1" applyFill="1" applyBorder="1" applyAlignment="1">
      <alignment horizontal="center"/>
    </xf>
    <xf numFmtId="0" fontId="73" fillId="21" borderId="63" xfId="0" applyFont="1" applyFill="1" applyBorder="1" applyAlignment="1" applyProtection="1">
      <alignment horizontal="center" vertical="center"/>
    </xf>
    <xf numFmtId="0" fontId="73" fillId="21" borderId="76" xfId="0" applyFont="1" applyFill="1" applyBorder="1" applyAlignment="1">
      <alignment horizontal="left"/>
    </xf>
    <xf numFmtId="0" fontId="10" fillId="21" borderId="93" xfId="0" applyFont="1" applyFill="1" applyBorder="1" applyAlignment="1">
      <alignment horizontal="center"/>
    </xf>
    <xf numFmtId="0" fontId="73" fillId="21" borderId="77" xfId="0" applyFont="1" applyFill="1" applyBorder="1" applyAlignment="1">
      <alignment horizontal="left" vertical="top"/>
    </xf>
    <xf numFmtId="0" fontId="73" fillId="21" borderId="91" xfId="0" applyFont="1" applyFill="1" applyBorder="1" applyAlignment="1">
      <alignment horizontal="left" vertical="top"/>
    </xf>
    <xf numFmtId="0" fontId="10" fillId="21" borderId="92" xfId="0" applyFont="1" applyFill="1" applyBorder="1" applyAlignment="1">
      <alignment horizontal="center"/>
    </xf>
    <xf numFmtId="0" fontId="74" fillId="18" borderId="56" xfId="0" applyFont="1" applyFill="1" applyBorder="1" applyAlignment="1">
      <alignment horizontal="center"/>
    </xf>
    <xf numFmtId="0" fontId="74" fillId="18" borderId="55" xfId="0" applyFont="1" applyFill="1" applyBorder="1" applyAlignment="1">
      <alignment horizontal="center"/>
    </xf>
    <xf numFmtId="0" fontId="74" fillId="18" borderId="95" xfId="0" applyFont="1" applyFill="1" applyBorder="1" applyAlignment="1">
      <alignment horizontal="center"/>
    </xf>
    <xf numFmtId="0" fontId="74" fillId="18" borderId="34" xfId="0" applyFont="1" applyFill="1" applyBorder="1" applyAlignment="1">
      <alignment horizontal="center"/>
    </xf>
    <xf numFmtId="0" fontId="74" fillId="18" borderId="41" xfId="0" applyFont="1" applyFill="1" applyBorder="1" applyAlignment="1">
      <alignment horizontal="center"/>
    </xf>
    <xf numFmtId="0" fontId="73" fillId="21" borderId="72" xfId="0" applyFont="1" applyFill="1" applyBorder="1" applyAlignment="1" applyProtection="1">
      <alignment horizontal="center" vertical="center"/>
    </xf>
    <xf numFmtId="0" fontId="73" fillId="21" borderId="48" xfId="0" applyFont="1" applyFill="1" applyBorder="1" applyAlignment="1" applyProtection="1">
      <alignment horizontal="center" vertical="center"/>
    </xf>
    <xf numFmtId="0" fontId="73" fillId="21" borderId="76" xfId="0" applyFont="1" applyFill="1" applyBorder="1" applyAlignment="1" applyProtection="1">
      <alignment horizontal="center" vertical="center"/>
    </xf>
    <xf numFmtId="0" fontId="73" fillId="21" borderId="91" xfId="0" applyFont="1" applyFill="1" applyBorder="1" applyAlignment="1" applyProtection="1">
      <alignment horizontal="center" vertical="center"/>
    </xf>
    <xf numFmtId="0" fontId="73" fillId="21" borderId="25" xfId="0" applyFont="1" applyFill="1" applyBorder="1" applyAlignment="1" applyProtection="1">
      <alignment horizontal="center" vertical="center"/>
    </xf>
    <xf numFmtId="0" fontId="73" fillId="21" borderId="1" xfId="0" applyFont="1" applyFill="1" applyBorder="1" applyAlignment="1" applyProtection="1">
      <alignment horizontal="center" vertical="center"/>
    </xf>
    <xf numFmtId="0" fontId="75" fillId="21" borderId="64" xfId="0" applyFont="1" applyFill="1" applyBorder="1" applyAlignment="1" applyProtection="1">
      <alignment horizontal="center" vertical="center"/>
    </xf>
    <xf numFmtId="0" fontId="73" fillId="21" borderId="94" xfId="0" applyFont="1" applyFill="1" applyBorder="1" applyAlignment="1" applyProtection="1">
      <alignment horizontal="center" vertical="center"/>
    </xf>
    <xf numFmtId="0" fontId="73" fillId="21" borderId="64" xfId="0" applyFont="1" applyFill="1" applyBorder="1" applyAlignment="1" applyProtection="1">
      <alignment horizontal="center" vertical="center"/>
    </xf>
    <xf numFmtId="0" fontId="73" fillId="21" borderId="36" xfId="0" applyFont="1" applyFill="1" applyBorder="1" applyAlignment="1" applyProtection="1">
      <alignment horizontal="center" vertical="center"/>
    </xf>
    <xf numFmtId="0" fontId="7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5" borderId="35" xfId="0" applyFont="1" applyFill="1" applyBorder="1" applyAlignment="1">
      <alignment horizontal="center" textRotation="90" wrapText="1"/>
    </xf>
    <xf numFmtId="0" fontId="3" fillId="0" borderId="42" xfId="0" applyFont="1" applyBorder="1" applyAlignment="1">
      <alignment horizontal="center" textRotation="90" wrapText="1"/>
    </xf>
    <xf numFmtId="0" fontId="3" fillId="0" borderId="38" xfId="0" applyFont="1" applyBorder="1" applyAlignment="1">
      <alignment horizontal="center" textRotation="90" wrapText="1"/>
    </xf>
    <xf numFmtId="0" fontId="3" fillId="0" borderId="37" xfId="0" applyFont="1" applyBorder="1" applyAlignment="1">
      <alignment horizontal="center" textRotation="90" wrapText="1"/>
    </xf>
    <xf numFmtId="0" fontId="3" fillId="13" borderId="35" xfId="0" applyFont="1" applyFill="1" applyBorder="1" applyAlignment="1">
      <alignment horizontal="center" textRotation="90" wrapText="1"/>
    </xf>
    <xf numFmtId="0" fontId="39" fillId="8" borderId="35" xfId="0" applyFont="1" applyFill="1" applyBorder="1" applyAlignment="1">
      <alignment horizontal="center" textRotation="90" wrapText="1"/>
    </xf>
    <xf numFmtId="3" fontId="35" fillId="8" borderId="63" xfId="0" applyNumberFormat="1" applyFont="1" applyFill="1" applyBorder="1" applyAlignment="1">
      <alignment horizontal="center" vertical="center"/>
    </xf>
    <xf numFmtId="3" fontId="10" fillId="13" borderId="63" xfId="0" applyNumberFormat="1" applyFont="1" applyFill="1" applyBorder="1" applyAlignment="1">
      <alignment horizontal="center" vertical="center"/>
    </xf>
    <xf numFmtId="0" fontId="64" fillId="3" borderId="63" xfId="0" applyFont="1" applyFill="1" applyBorder="1" applyAlignment="1">
      <alignment horizontal="center" vertical="center"/>
    </xf>
    <xf numFmtId="0" fontId="64" fillId="0" borderId="68" xfId="0" applyNumberFormat="1" applyFont="1" applyFill="1" applyBorder="1" applyAlignment="1">
      <alignment horizontal="center" vertical="center"/>
    </xf>
    <xf numFmtId="0" fontId="64" fillId="0" borderId="69" xfId="0" applyNumberFormat="1" applyFont="1" applyFill="1" applyBorder="1" applyAlignment="1">
      <alignment horizontal="center" vertical="center"/>
    </xf>
    <xf numFmtId="0" fontId="64" fillId="8" borderId="63" xfId="0" applyNumberFormat="1" applyFont="1" applyFill="1" applyBorder="1" applyAlignment="1">
      <alignment horizontal="center" vertical="center"/>
    </xf>
    <xf numFmtId="168" fontId="64" fillId="13" borderId="63" xfId="0" applyNumberFormat="1" applyFont="1" applyFill="1" applyBorder="1" applyAlignment="1">
      <alignment horizontal="center" vertical="center"/>
    </xf>
    <xf numFmtId="168" fontId="80" fillId="13" borderId="63" xfId="0" applyNumberFormat="1" applyFont="1" applyFill="1" applyBorder="1" applyAlignment="1">
      <alignment horizontal="center" vertical="center"/>
    </xf>
    <xf numFmtId="0" fontId="79" fillId="0" borderId="39" xfId="0" applyFont="1" applyFill="1" applyBorder="1" applyAlignment="1">
      <alignment horizontal="left" vertical="center" indent="1"/>
    </xf>
    <xf numFmtId="0" fontId="79" fillId="3" borderId="63" xfId="0" applyFont="1" applyFill="1" applyBorder="1" applyAlignment="1">
      <alignment horizontal="center" vertical="center"/>
    </xf>
    <xf numFmtId="0" fontId="79" fillId="0" borderId="39" xfId="0" applyFont="1" applyFill="1" applyBorder="1" applyAlignment="1">
      <alignment horizontal="center" vertical="center"/>
    </xf>
    <xf numFmtId="0" fontId="79" fillId="0" borderId="68" xfId="0" applyFont="1" applyFill="1" applyBorder="1" applyAlignment="1">
      <alignment horizontal="center" vertical="center"/>
    </xf>
    <xf numFmtId="0" fontId="79" fillId="0" borderId="69" xfId="0" applyFont="1" applyFill="1" applyBorder="1" applyAlignment="1">
      <alignment horizontal="center" vertical="center"/>
    </xf>
    <xf numFmtId="0" fontId="79" fillId="8" borderId="63" xfId="0" applyFont="1" applyFill="1" applyBorder="1" applyAlignment="1">
      <alignment horizontal="center" vertical="center"/>
    </xf>
    <xf numFmtId="168" fontId="79" fillId="13" borderId="63" xfId="0" applyNumberFormat="1" applyFont="1" applyFill="1" applyBorder="1" applyAlignment="1">
      <alignment horizontal="center" vertical="center"/>
    </xf>
    <xf numFmtId="0" fontId="79" fillId="0" borderId="43" xfId="0" applyFont="1" applyFill="1" applyBorder="1" applyAlignment="1">
      <alignment horizontal="left" vertical="center" indent="1"/>
    </xf>
    <xf numFmtId="0" fontId="10" fillId="0" borderId="96" xfId="0" applyFont="1" applyFill="1" applyBorder="1" applyAlignment="1">
      <alignment horizontal="left" vertical="center" indent="1"/>
    </xf>
    <xf numFmtId="0" fontId="10" fillId="0" borderId="10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168" fontId="10" fillId="13" borderId="59" xfId="0" applyNumberFormat="1" applyFont="1" applyFill="1" applyBorder="1" applyAlignment="1">
      <alignment horizontal="center" vertical="center"/>
    </xf>
    <xf numFmtId="169" fontId="8" fillId="0" borderId="99" xfId="0" applyNumberFormat="1" applyFont="1" applyFill="1" applyBorder="1" applyAlignment="1">
      <alignment horizontal="center" vertical="center"/>
    </xf>
    <xf numFmtId="0" fontId="79" fillId="9" borderId="39" xfId="0" applyNumberFormat="1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/>
    </xf>
    <xf numFmtId="14" fontId="3" fillId="9" borderId="61" xfId="0" applyNumberFormat="1" applyFont="1" applyFill="1" applyBorder="1" applyAlignment="1">
      <alignment horizontal="center" vertical="top" textRotation="90" wrapText="1"/>
    </xf>
    <xf numFmtId="14" fontId="3" fillId="9" borderId="62" xfId="0" applyNumberFormat="1" applyFont="1" applyFill="1" applyBorder="1" applyAlignment="1">
      <alignment horizontal="center" textRotation="90" wrapText="1"/>
    </xf>
    <xf numFmtId="14" fontId="3" fillId="9" borderId="62" xfId="0" applyNumberFormat="1" applyFont="1" applyFill="1" applyBorder="1" applyAlignment="1">
      <alignment horizontal="center" vertical="top" textRotation="90" wrapText="1"/>
    </xf>
    <xf numFmtId="168" fontId="80" fillId="9" borderId="63" xfId="0" applyNumberFormat="1" applyFont="1" applyFill="1" applyBorder="1" applyAlignment="1">
      <alignment horizontal="center" vertical="center"/>
    </xf>
    <xf numFmtId="165" fontId="10" fillId="3" borderId="63" xfId="0" applyNumberFormat="1" applyFont="1" applyFill="1" applyBorder="1" applyAlignment="1">
      <alignment horizontal="center" vertical="center"/>
    </xf>
    <xf numFmtId="0" fontId="10" fillId="22" borderId="40" xfId="0" applyFont="1" applyFill="1" applyBorder="1" applyAlignment="1">
      <alignment horizontal="left" vertical="center" indent="1"/>
    </xf>
    <xf numFmtId="0" fontId="10" fillId="22" borderId="39" xfId="0" applyFont="1" applyFill="1" applyBorder="1" applyAlignment="1">
      <alignment horizontal="left" vertical="center" indent="1"/>
    </xf>
    <xf numFmtId="0" fontId="64" fillId="22" borderId="63" xfId="0" applyFont="1" applyFill="1" applyBorder="1" applyAlignment="1">
      <alignment horizontal="center" vertical="center"/>
    </xf>
    <xf numFmtId="0" fontId="64" fillId="22" borderId="39" xfId="0" applyNumberFormat="1" applyFont="1" applyFill="1" applyBorder="1" applyAlignment="1">
      <alignment horizontal="center" vertical="center"/>
    </xf>
    <xf numFmtId="0" fontId="64" fillId="22" borderId="68" xfId="0" applyNumberFormat="1" applyFont="1" applyFill="1" applyBorder="1" applyAlignment="1">
      <alignment horizontal="center" vertical="center"/>
    </xf>
    <xf numFmtId="0" fontId="64" fillId="22" borderId="69" xfId="0" applyNumberFormat="1" applyFont="1" applyFill="1" applyBorder="1" applyAlignment="1">
      <alignment horizontal="center" vertical="center"/>
    </xf>
    <xf numFmtId="0" fontId="64" fillId="22" borderId="63" xfId="0" applyNumberFormat="1" applyFont="1" applyFill="1" applyBorder="1" applyAlignment="1">
      <alignment horizontal="center" vertical="center"/>
    </xf>
    <xf numFmtId="168" fontId="64" fillId="22" borderId="63" xfId="0" applyNumberFormat="1" applyFont="1" applyFill="1" applyBorder="1" applyAlignment="1">
      <alignment horizontal="center" vertical="center"/>
    </xf>
    <xf numFmtId="169" fontId="64" fillId="22" borderId="43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right"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14" fontId="77" fillId="0" borderId="0" xfId="0" applyNumberFormat="1" applyFont="1" applyFill="1" applyBorder="1" applyAlignment="1">
      <alignment horizontal="right" vertical="center"/>
    </xf>
    <xf numFmtId="0" fontId="83" fillId="0" borderId="0" xfId="0" applyFont="1" applyAlignment="1">
      <alignment vertical="center"/>
    </xf>
    <xf numFmtId="14" fontId="84" fillId="0" borderId="0" xfId="0" applyNumberFormat="1" applyFont="1" applyFill="1" applyBorder="1" applyAlignment="1">
      <alignment vertical="center"/>
    </xf>
    <xf numFmtId="14" fontId="84" fillId="5" borderId="0" xfId="0" applyNumberFormat="1" applyFont="1" applyFill="1" applyBorder="1" applyAlignment="1">
      <alignment horizontal="right" vertical="center"/>
    </xf>
    <xf numFmtId="14" fontId="84" fillId="5" borderId="0" xfId="0" applyNumberFormat="1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42" xfId="0" applyFont="1" applyBorder="1" applyAlignment="1">
      <alignment horizontal="center" vertical="top" textRotation="90" wrapText="1"/>
    </xf>
    <xf numFmtId="0" fontId="3" fillId="0" borderId="38" xfId="0" applyFont="1" applyBorder="1" applyAlignment="1">
      <alignment horizontal="center" vertical="top" textRotation="90" wrapText="1"/>
    </xf>
    <xf numFmtId="0" fontId="3" fillId="0" borderId="37" xfId="0" applyFont="1" applyBorder="1" applyAlignment="1">
      <alignment horizontal="center" vertical="top" textRotation="90" wrapText="1"/>
    </xf>
    <xf numFmtId="0" fontId="3" fillId="8" borderId="35" xfId="0" applyFont="1" applyFill="1" applyBorder="1" applyAlignment="1">
      <alignment horizontal="center" vertical="top" textRotation="90" wrapText="1"/>
    </xf>
    <xf numFmtId="0" fontId="3" fillId="13" borderId="35" xfId="0" applyFont="1" applyFill="1" applyBorder="1" applyAlignment="1">
      <alignment horizontal="center" vertical="top" textRotation="90" wrapText="1"/>
    </xf>
    <xf numFmtId="0" fontId="0" fillId="0" borderId="0" xfId="0" applyAlignment="1">
      <alignment horizontal="center" vertical="top"/>
    </xf>
    <xf numFmtId="0" fontId="3" fillId="5" borderId="35" xfId="0" applyFont="1" applyFill="1" applyBorder="1" applyAlignment="1">
      <alignment horizontal="center" vertical="top" wrapText="1"/>
    </xf>
    <xf numFmtId="0" fontId="46" fillId="0" borderId="0" xfId="0" applyFont="1" applyAlignment="1" applyProtection="1">
      <alignment horizontal="left" vertical="center" indent="5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86" fillId="0" borderId="2" xfId="0" applyFont="1" applyBorder="1" applyAlignment="1">
      <alignment horizontal="left" vertical="center"/>
    </xf>
    <xf numFmtId="0" fontId="87" fillId="6" borderId="1" xfId="0" applyFont="1" applyFill="1" applyBorder="1" applyAlignment="1">
      <alignment horizontal="left" vertical="center" indent="1"/>
    </xf>
    <xf numFmtId="0" fontId="86" fillId="0" borderId="78" xfId="0" applyFont="1" applyFill="1" applyBorder="1" applyAlignment="1">
      <alignment horizontal="left" vertical="center" indent="1"/>
    </xf>
    <xf numFmtId="0" fontId="86" fillId="0" borderId="80" xfId="0" applyFont="1" applyFill="1" applyBorder="1" applyAlignment="1">
      <alignment horizontal="left" vertical="center" indent="1"/>
    </xf>
    <xf numFmtId="0" fontId="87" fillId="6" borderId="1" xfId="0" applyFont="1" applyFill="1" applyBorder="1" applyAlignment="1">
      <alignment horizontal="center" vertical="center"/>
    </xf>
    <xf numFmtId="0" fontId="88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1" fillId="0" borderId="0" xfId="0" applyFont="1" applyFill="1"/>
    <xf numFmtId="0" fontId="86" fillId="0" borderId="0" xfId="0" applyFont="1"/>
    <xf numFmtId="0" fontId="32" fillId="0" borderId="0" xfId="0" applyFont="1"/>
    <xf numFmtId="0" fontId="58" fillId="0" borderId="0" xfId="0" applyFont="1" applyFill="1" applyBorder="1" applyAlignment="1">
      <alignment vertical="center"/>
    </xf>
    <xf numFmtId="0" fontId="58" fillId="0" borderId="103" xfId="0" applyFont="1" applyBorder="1" applyAlignment="1"/>
    <xf numFmtId="0" fontId="32" fillId="0" borderId="0" xfId="0" applyFont="1" applyAlignment="1">
      <alignment horizontal="right" vertical="top"/>
    </xf>
    <xf numFmtId="0" fontId="10" fillId="0" borderId="102" xfId="0" applyFont="1" applyBorder="1" applyAlignment="1">
      <alignment horizontal="left" vertical="center" wrapText="1" indent="1"/>
    </xf>
    <xf numFmtId="0" fontId="32" fillId="0" borderId="0" xfId="0" applyFont="1" applyAlignment="1">
      <alignment horizontal="left" vertical="center" indent="1"/>
    </xf>
    <xf numFmtId="0" fontId="32" fillId="0" borderId="102" xfId="0" applyFont="1" applyBorder="1" applyAlignment="1">
      <alignment horizontal="left" vertical="center" indent="1"/>
    </xf>
    <xf numFmtId="0" fontId="10" fillId="9" borderId="28" xfId="0" applyFont="1" applyFill="1" applyBorder="1" applyAlignment="1">
      <alignment horizontal="left" vertical="center" indent="1"/>
    </xf>
    <xf numFmtId="0" fontId="10" fillId="23" borderId="28" xfId="0" applyFont="1" applyFill="1" applyBorder="1" applyAlignment="1">
      <alignment horizontal="left" vertical="center" indent="1"/>
    </xf>
    <xf numFmtId="0" fontId="10" fillId="23" borderId="101" xfId="0" quotePrefix="1" applyFont="1" applyFill="1" applyBorder="1" applyAlignment="1">
      <alignment horizontal="left" vertical="center" indent="1"/>
    </xf>
    <xf numFmtId="0" fontId="59" fillId="5" borderId="36" xfId="0" applyFont="1" applyFill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90" fillId="0" borderId="0" xfId="0" applyFont="1" applyFill="1" applyBorder="1" applyAlignment="1" applyProtection="1">
      <alignment horizontal="left" vertical="top"/>
    </xf>
    <xf numFmtId="0" fontId="32" fillId="0" borderId="0" xfId="0" applyFont="1" applyFill="1" applyAlignment="1">
      <alignment horizontal="left" vertical="center"/>
    </xf>
    <xf numFmtId="0" fontId="10" fillId="9" borderId="39" xfId="0" applyFont="1" applyFill="1" applyBorder="1" applyAlignment="1">
      <alignment horizontal="center"/>
    </xf>
    <xf numFmtId="0" fontId="10" fillId="9" borderId="43" xfId="0" applyFont="1" applyFill="1" applyBorder="1" applyAlignment="1">
      <alignment horizontal="center"/>
    </xf>
    <xf numFmtId="0" fontId="10" fillId="9" borderId="40" xfId="0" applyFont="1" applyFill="1" applyBorder="1" applyAlignment="1">
      <alignment horizontal="left" vertical="center" indent="1"/>
    </xf>
    <xf numFmtId="1" fontId="10" fillId="9" borderId="63" xfId="0" applyNumberFormat="1" applyFont="1" applyFill="1" applyBorder="1" applyAlignment="1">
      <alignment horizontal="left" vertical="center" indent="1"/>
    </xf>
    <xf numFmtId="14" fontId="21" fillId="0" borderId="0" xfId="0" applyNumberFormat="1" applyFont="1" applyAlignment="1" applyProtection="1">
      <alignment horizontal="center"/>
    </xf>
    <xf numFmtId="49" fontId="8" fillId="9" borderId="99" xfId="0" applyNumberFormat="1" applyFont="1" applyFill="1" applyBorder="1" applyAlignment="1">
      <alignment horizontal="center" vertical="center"/>
    </xf>
    <xf numFmtId="49" fontId="8" fillId="9" borderId="51" xfId="0" applyNumberFormat="1" applyFont="1" applyFill="1" applyBorder="1" applyAlignment="1">
      <alignment horizontal="center" vertical="center"/>
    </xf>
    <xf numFmtId="14" fontId="72" fillId="0" borderId="0" xfId="0" applyNumberFormat="1" applyFont="1" applyAlignment="1" applyProtection="1">
      <protection locked="0"/>
    </xf>
    <xf numFmtId="0" fontId="74" fillId="0" borderId="0" xfId="0" applyFont="1" applyBorder="1" applyAlignment="1" applyProtection="1">
      <alignment horizontal="left"/>
    </xf>
    <xf numFmtId="0" fontId="74" fillId="0" borderId="0" xfId="0" applyFont="1" applyAlignment="1" applyProtection="1">
      <alignment horizontal="center"/>
    </xf>
    <xf numFmtId="0" fontId="74" fillId="9" borderId="63" xfId="0" applyFont="1" applyFill="1" applyBorder="1" applyAlignment="1" applyProtection="1">
      <alignment horizontal="center" vertical="center"/>
    </xf>
    <xf numFmtId="0" fontId="69" fillId="0" borderId="0" xfId="0" applyFont="1" applyAlignment="1" applyProtection="1">
      <alignment horizontal="left" vertical="center"/>
    </xf>
    <xf numFmtId="14" fontId="2" fillId="0" borderId="0" xfId="0" applyNumberFormat="1" applyFont="1" applyAlignment="1" applyProtection="1">
      <alignment horizontal="center"/>
    </xf>
    <xf numFmtId="0" fontId="45" fillId="0" borderId="0" xfId="0" applyFont="1" applyBorder="1" applyAlignment="1" applyProtection="1">
      <alignment horizontal="left" vertical="center"/>
    </xf>
    <xf numFmtId="0" fontId="91" fillId="9" borderId="0" xfId="1" applyFont="1" applyFill="1" applyAlignment="1" applyProtection="1">
      <alignment horizontal="center" vertical="center" wrapText="1"/>
      <protection locked="0"/>
    </xf>
    <xf numFmtId="0" fontId="91" fillId="9" borderId="0" xfId="1" applyFont="1" applyFill="1" applyAlignment="1" applyProtection="1">
      <alignment horizontal="center" vertical="center"/>
      <protection locked="0"/>
    </xf>
    <xf numFmtId="0" fontId="46" fillId="9" borderId="0" xfId="0" applyFont="1" applyFill="1" applyAlignment="1" applyProtection="1">
      <alignment horizontal="center" vertical="center" wrapText="1"/>
    </xf>
    <xf numFmtId="0" fontId="46" fillId="9" borderId="0" xfId="0" applyFont="1" applyFill="1" applyAlignment="1" applyProtection="1">
      <alignment horizontal="center" vertical="center"/>
    </xf>
    <xf numFmtId="0" fontId="46" fillId="0" borderId="0" xfId="0" applyFont="1" applyAlignment="1" applyProtection="1">
      <alignment horizontal="left" vertical="center" wrapText="1" indent="5"/>
    </xf>
    <xf numFmtId="0" fontId="2" fillId="18" borderId="2" xfId="0" applyFont="1" applyFill="1" applyBorder="1" applyAlignment="1" applyProtection="1">
      <alignment horizontal="center" vertical="center"/>
    </xf>
    <xf numFmtId="0" fontId="2" fillId="18" borderId="3" xfId="0" applyFont="1" applyFill="1" applyBorder="1" applyAlignment="1" applyProtection="1">
      <alignment horizontal="center" vertical="center"/>
    </xf>
    <xf numFmtId="0" fontId="2" fillId="18" borderId="64" xfId="0" applyFont="1" applyFill="1" applyBorder="1" applyAlignment="1" applyProtection="1">
      <alignment horizontal="center" vertical="center"/>
    </xf>
    <xf numFmtId="0" fontId="2" fillId="18" borderId="65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55" fillId="5" borderId="22" xfId="0" applyFont="1" applyFill="1" applyBorder="1" applyAlignment="1" applyProtection="1">
      <alignment horizontal="left" vertical="center" indent="1"/>
      <protection locked="0"/>
    </xf>
    <xf numFmtId="1" fontId="2" fillId="8" borderId="53" xfId="0" applyNumberFormat="1" applyFont="1" applyFill="1" applyBorder="1" applyAlignment="1" applyProtection="1">
      <alignment horizontal="center" vertical="center"/>
    </xf>
    <xf numFmtId="1" fontId="2" fillId="8" borderId="49" xfId="0" applyNumberFormat="1" applyFont="1" applyFill="1" applyBorder="1" applyAlignment="1" applyProtection="1">
      <alignment horizontal="center" vertical="center"/>
    </xf>
    <xf numFmtId="1" fontId="2" fillId="8" borderId="54" xfId="0" applyNumberFormat="1" applyFont="1" applyFill="1" applyBorder="1" applyAlignment="1" applyProtection="1">
      <alignment horizontal="center" vertical="center"/>
    </xf>
    <xf numFmtId="1" fontId="2" fillId="8" borderId="52" xfId="0" applyNumberFormat="1" applyFont="1" applyFill="1" applyBorder="1" applyAlignment="1" applyProtection="1">
      <alignment horizontal="center" vertical="center"/>
    </xf>
    <xf numFmtId="0" fontId="22" fillId="5" borderId="22" xfId="0" applyFont="1" applyFill="1" applyBorder="1" applyAlignment="1" applyProtection="1">
      <alignment horizontal="center" vertical="center"/>
      <protection locked="0"/>
    </xf>
    <xf numFmtId="0" fontId="2" fillId="5" borderId="22" xfId="0" applyFont="1" applyFill="1" applyBorder="1" applyAlignment="1" applyProtection="1">
      <alignment horizontal="left" vertical="center"/>
      <protection locked="0"/>
    </xf>
    <xf numFmtId="165" fontId="8" fillId="0" borderId="27" xfId="0" applyNumberFormat="1" applyFont="1" applyFill="1" applyBorder="1" applyAlignment="1" applyProtection="1">
      <alignment horizontal="center" vertical="center"/>
    </xf>
    <xf numFmtId="165" fontId="8" fillId="0" borderId="26" xfId="0" applyNumberFormat="1" applyFont="1" applyFill="1" applyBorder="1" applyAlignment="1" applyProtection="1">
      <alignment horizontal="center" vertical="center"/>
    </xf>
    <xf numFmtId="165" fontId="8" fillId="0" borderId="15" xfId="0" applyNumberFormat="1" applyFont="1" applyFill="1" applyBorder="1" applyAlignment="1" applyProtection="1">
      <alignment horizontal="center" vertical="center"/>
    </xf>
    <xf numFmtId="165" fontId="8" fillId="0" borderId="8" xfId="0" applyNumberFormat="1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165" fontId="9" fillId="0" borderId="31" xfId="0" applyNumberFormat="1" applyFont="1" applyBorder="1" applyAlignment="1" applyProtection="1">
      <alignment horizontal="center" vertical="center"/>
    </xf>
    <xf numFmtId="165" fontId="9" fillId="0" borderId="32" xfId="0" applyNumberFormat="1" applyFont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15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left" vertical="center"/>
    </xf>
    <xf numFmtId="0" fontId="8" fillId="5" borderId="87" xfId="0" applyFont="1" applyFill="1" applyBorder="1" applyAlignment="1" applyProtection="1">
      <alignment horizontal="center" vertical="center"/>
      <protection locked="0"/>
    </xf>
    <xf numFmtId="0" fontId="8" fillId="5" borderId="88" xfId="0" applyFont="1" applyFill="1" applyBorder="1" applyAlignment="1" applyProtection="1">
      <alignment horizontal="center" vertical="center"/>
      <protection locked="0"/>
    </xf>
    <xf numFmtId="0" fontId="8" fillId="5" borderId="15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15" fontId="48" fillId="0" borderId="40" xfId="0" applyNumberFormat="1" applyFont="1" applyBorder="1" applyAlignment="1">
      <alignment horizontal="center" vertical="center" wrapText="1"/>
    </xf>
    <xf numFmtId="15" fontId="48" fillId="0" borderId="39" xfId="0" applyNumberFormat="1" applyFont="1" applyBorder="1" applyAlignment="1">
      <alignment horizontal="center" vertical="center" wrapText="1"/>
    </xf>
    <xf numFmtId="15" fontId="48" fillId="0" borderId="43" xfId="0" applyNumberFormat="1" applyFont="1" applyBorder="1" applyAlignment="1">
      <alignment horizontal="center" vertical="center" wrapText="1"/>
    </xf>
    <xf numFmtId="0" fontId="11" fillId="0" borderId="87" xfId="0" applyFont="1" applyFill="1" applyBorder="1" applyAlignment="1" applyProtection="1">
      <alignment horizontal="left" vertical="center" wrapText="1"/>
    </xf>
    <xf numFmtId="0" fontId="11" fillId="0" borderId="24" xfId="0" applyFont="1" applyFill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center"/>
    </xf>
    <xf numFmtId="0" fontId="14" fillId="0" borderId="47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164" fontId="7" fillId="3" borderId="44" xfId="0" applyNumberFormat="1" applyFont="1" applyFill="1" applyBorder="1" applyAlignment="1" applyProtection="1">
      <alignment horizontal="right" vertical="center"/>
      <protection locked="0"/>
    </xf>
    <xf numFmtId="164" fontId="7" fillId="3" borderId="44" xfId="0" applyNumberFormat="1" applyFont="1" applyFill="1" applyBorder="1" applyAlignment="1" applyProtection="1">
      <alignment horizontal="left" vertical="center" indent="3"/>
      <protection locked="0"/>
    </xf>
    <xf numFmtId="164" fontId="7" fillId="3" borderId="45" xfId="0" applyNumberFormat="1" applyFont="1" applyFill="1" applyBorder="1" applyAlignment="1" applyProtection="1">
      <alignment horizontal="left" vertical="center" indent="3"/>
      <protection locked="0"/>
    </xf>
    <xf numFmtId="0" fontId="4" fillId="5" borderId="28" xfId="1" applyFill="1" applyBorder="1" applyAlignment="1" applyProtection="1">
      <alignment horizontal="left"/>
      <protection locked="0"/>
    </xf>
    <xf numFmtId="0" fontId="2" fillId="5" borderId="28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165" fontId="8" fillId="0" borderId="5" xfId="0" applyNumberFormat="1" applyFont="1" applyFill="1" applyBorder="1" applyAlignment="1" applyProtection="1">
      <alignment horizontal="center" vertical="center"/>
    </xf>
    <xf numFmtId="165" fontId="8" fillId="0" borderId="6" xfId="0" applyNumberFormat="1" applyFont="1" applyFill="1" applyBorder="1" applyAlignment="1" applyProtection="1">
      <alignment horizontal="center" vertical="center"/>
    </xf>
    <xf numFmtId="0" fontId="9" fillId="0" borderId="85" xfId="0" applyFont="1" applyFill="1" applyBorder="1" applyAlignment="1" applyProtection="1">
      <alignment horizontal="center" vertical="center"/>
    </xf>
    <xf numFmtId="0" fontId="9" fillId="0" borderId="86" xfId="0" applyFont="1" applyFill="1" applyBorder="1" applyAlignment="1" applyProtection="1">
      <alignment horizontal="center" vertical="center"/>
    </xf>
    <xf numFmtId="170" fontId="14" fillId="0" borderId="44" xfId="0" applyNumberFormat="1" applyFont="1" applyFill="1" applyBorder="1" applyAlignment="1" applyProtection="1">
      <alignment horizontal="center" vertical="center" wrapText="1"/>
    </xf>
    <xf numFmtId="0" fontId="63" fillId="0" borderId="24" xfId="0" applyFont="1" applyBorder="1" applyAlignment="1" applyProtection="1">
      <alignment horizontal="right"/>
    </xf>
    <xf numFmtId="0" fontId="63" fillId="0" borderId="24" xfId="0" applyFont="1" applyBorder="1" applyAlignment="1" applyProtection="1">
      <alignment horizontal="left" indent="4"/>
    </xf>
    <xf numFmtId="0" fontId="10" fillId="9" borderId="0" xfId="0" applyFont="1" applyFill="1" applyAlignment="1">
      <alignment horizontal="center" vertical="top" wrapText="1"/>
    </xf>
    <xf numFmtId="0" fontId="28" fillId="0" borderId="12" xfId="0" applyFont="1" applyFill="1" applyBorder="1" applyAlignment="1" applyProtection="1">
      <alignment horizontal="center" wrapText="1"/>
    </xf>
    <xf numFmtId="0" fontId="3" fillId="5" borderId="23" xfId="0" applyFont="1" applyFill="1" applyBorder="1" applyAlignment="1" applyProtection="1">
      <alignment horizontal="left"/>
      <protection locked="0"/>
    </xf>
    <xf numFmtId="0" fontId="3" fillId="5" borderId="21" xfId="0" applyFont="1" applyFill="1" applyBorder="1" applyAlignment="1" applyProtection="1">
      <alignment horizontal="left"/>
      <protection locked="0"/>
    </xf>
    <xf numFmtId="0" fontId="5" fillId="5" borderId="20" xfId="0" applyFont="1" applyFill="1" applyBorder="1" applyAlignment="1" applyProtection="1"/>
    <xf numFmtId="0" fontId="5" fillId="5" borderId="13" xfId="0" applyFont="1" applyFill="1" applyBorder="1" applyAlignment="1" applyProtection="1"/>
    <xf numFmtId="170" fontId="14" fillId="0" borderId="10" xfId="0" applyNumberFormat="1" applyFont="1" applyFill="1" applyBorder="1" applyAlignment="1" applyProtection="1">
      <alignment horizontal="center" vertical="center" wrapText="1"/>
    </xf>
    <xf numFmtId="0" fontId="72" fillId="0" borderId="10" xfId="0" applyFont="1" applyBorder="1" applyAlignment="1" applyProtection="1">
      <alignment horizontal="left" vertical="center" wrapText="1"/>
    </xf>
    <xf numFmtId="0" fontId="11" fillId="0" borderId="15" xfId="0" applyFont="1" applyFill="1" applyBorder="1" applyAlignment="1" applyProtection="1">
      <alignment horizontal="left" vertical="center" wrapText="1"/>
    </xf>
    <xf numFmtId="0" fontId="11" fillId="0" borderId="10" xfId="0" applyFont="1" applyFill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left" vertical="center"/>
      <protection locked="0"/>
    </xf>
    <xf numFmtId="0" fontId="3" fillId="5" borderId="11" xfId="0" applyFont="1" applyFill="1" applyBorder="1" applyAlignment="1" applyProtection="1">
      <alignment horizontal="left" vertical="center"/>
      <protection locked="0"/>
    </xf>
    <xf numFmtId="0" fontId="3" fillId="5" borderId="6" xfId="0" applyFont="1" applyFill="1" applyBorder="1" applyAlignment="1" applyProtection="1">
      <alignment horizontal="left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left" vertical="center" wrapText="1" indent="1"/>
      <protection locked="0"/>
    </xf>
    <xf numFmtId="0" fontId="10" fillId="5" borderId="11" xfId="0" applyFont="1" applyFill="1" applyBorder="1" applyAlignment="1" applyProtection="1">
      <alignment horizontal="left" vertical="center" wrapText="1" indent="1"/>
      <protection locked="0"/>
    </xf>
    <xf numFmtId="0" fontId="10" fillId="5" borderId="6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3" fillId="0" borderId="15" xfId="0" applyFont="1" applyBorder="1" applyProtection="1"/>
    <xf numFmtId="0" fontId="3" fillId="0" borderId="10" xfId="0" applyFont="1" applyBorder="1" applyProtection="1"/>
    <xf numFmtId="0" fontId="3" fillId="0" borderId="8" xfId="0" applyFont="1" applyBorder="1" applyProtection="1"/>
    <xf numFmtId="170" fontId="10" fillId="0" borderId="44" xfId="0" applyNumberFormat="1" applyFont="1" applyFill="1" applyBorder="1" applyAlignment="1" applyProtection="1">
      <alignment horizontal="center" vertical="center" wrapText="1"/>
    </xf>
    <xf numFmtId="0" fontId="9" fillId="5" borderId="85" xfId="0" applyFont="1" applyFill="1" applyBorder="1" applyAlignment="1" applyProtection="1">
      <alignment horizontal="center" vertical="center"/>
      <protection locked="0"/>
    </xf>
    <xf numFmtId="0" fontId="9" fillId="5" borderId="86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Protection="1"/>
    <xf numFmtId="0" fontId="3" fillId="0" borderId="8" xfId="0" applyFont="1" applyFill="1" applyBorder="1" applyProtection="1"/>
    <xf numFmtId="0" fontId="10" fillId="0" borderId="0" xfId="0" applyFont="1" applyFill="1" applyAlignment="1">
      <alignment horizontal="left" vertical="top" wrapText="1"/>
    </xf>
    <xf numFmtId="0" fontId="2" fillId="5" borderId="23" xfId="0" applyFont="1" applyFill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</xf>
    <xf numFmtId="0" fontId="50" fillId="0" borderId="40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14" fontId="72" fillId="0" borderId="0" xfId="0" applyNumberFormat="1" applyFont="1" applyAlignment="1" applyProtection="1">
      <alignment horizontal="right"/>
      <protection locked="0"/>
    </xf>
    <xf numFmtId="0" fontId="2" fillId="25" borderId="2" xfId="0" applyFont="1" applyFill="1" applyBorder="1" applyAlignment="1" applyProtection="1">
      <alignment horizontal="center" vertical="center"/>
      <protection locked="0"/>
    </xf>
    <xf numFmtId="0" fontId="2" fillId="25" borderId="3" xfId="0" applyFont="1" applyFill="1" applyBorder="1" applyAlignment="1" applyProtection="1">
      <alignment horizontal="center" vertical="center"/>
      <protection locked="0"/>
    </xf>
    <xf numFmtId="0" fontId="13" fillId="25" borderId="4" xfId="0" applyFont="1" applyFill="1" applyBorder="1" applyAlignment="1" applyProtection="1">
      <alignment horizontal="left" vertical="center" indent="1"/>
      <protection locked="0"/>
    </xf>
    <xf numFmtId="0" fontId="85" fillId="0" borderId="0" xfId="0" applyFont="1" applyBorder="1" applyAlignment="1" applyProtection="1">
      <alignment horizontal="left" vertical="top" wrapText="1" indent="1"/>
    </xf>
    <xf numFmtId="0" fontId="32" fillId="0" borderId="0" xfId="0" applyFont="1" applyBorder="1" applyAlignment="1" applyProtection="1">
      <alignment horizontal="left" vertical="center" wrapText="1"/>
    </xf>
    <xf numFmtId="0" fontId="32" fillId="0" borderId="9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165" fontId="8" fillId="0" borderId="29" xfId="0" applyNumberFormat="1" applyFont="1" applyBorder="1" applyAlignment="1" applyProtection="1">
      <alignment horizontal="center" vertical="center"/>
    </xf>
    <xf numFmtId="165" fontId="8" fillId="0" borderId="30" xfId="0" applyNumberFormat="1" applyFont="1" applyBorder="1" applyAlignment="1" applyProtection="1">
      <alignment horizontal="center" vertical="center"/>
    </xf>
    <xf numFmtId="0" fontId="60" fillId="4" borderId="0" xfId="0" applyFont="1" applyFill="1" applyAlignment="1" applyProtection="1">
      <alignment horizontal="center" vertical="center"/>
    </xf>
    <xf numFmtId="0" fontId="90" fillId="0" borderId="0" xfId="0" applyFont="1" applyFill="1" applyBorder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16" fillId="0" borderId="0" xfId="1" applyFont="1" applyAlignment="1" applyProtection="1">
      <alignment horizontal="left"/>
    </xf>
    <xf numFmtId="0" fontId="5" fillId="5" borderId="17" xfId="0" applyFont="1" applyFill="1" applyBorder="1" applyAlignment="1" applyProtection="1"/>
    <xf numFmtId="0" fontId="5" fillId="5" borderId="12" xfId="0" applyFont="1" applyFill="1" applyBorder="1" applyAlignment="1" applyProtection="1"/>
    <xf numFmtId="0" fontId="53" fillId="0" borderId="10" xfId="0" applyFont="1" applyBorder="1" applyAlignment="1" applyProtection="1">
      <alignment horizontal="left" vertical="center" wrapText="1"/>
    </xf>
    <xf numFmtId="0" fontId="8" fillId="5" borderId="85" xfId="0" applyFont="1" applyFill="1" applyBorder="1" applyAlignment="1" applyProtection="1">
      <alignment horizontal="center" vertical="center"/>
      <protection locked="0"/>
    </xf>
    <xf numFmtId="0" fontId="8" fillId="5" borderId="86" xfId="0" applyFont="1" applyFill="1" applyBorder="1" applyAlignment="1" applyProtection="1">
      <alignment horizontal="center" vertical="center"/>
      <protection locked="0"/>
    </xf>
    <xf numFmtId="0" fontId="73" fillId="21" borderId="57" xfId="0" applyFont="1" applyFill="1" applyBorder="1" applyAlignment="1" applyProtection="1">
      <alignment horizontal="center" vertical="center"/>
    </xf>
    <xf numFmtId="0" fontId="73" fillId="21" borderId="58" xfId="0" applyFont="1" applyFill="1" applyBorder="1" applyAlignment="1" applyProtection="1">
      <alignment horizontal="center" vertical="center"/>
    </xf>
    <xf numFmtId="0" fontId="70" fillId="18" borderId="34" xfId="0" applyFont="1" applyFill="1" applyBorder="1" applyAlignment="1">
      <alignment horizontal="center" vertical="center"/>
    </xf>
    <xf numFmtId="0" fontId="70" fillId="18" borderId="36" xfId="0" applyFont="1" applyFill="1" applyBorder="1" applyAlignment="1">
      <alignment horizontal="center" vertical="center"/>
    </xf>
    <xf numFmtId="0" fontId="41" fillId="12" borderId="40" xfId="0" applyFont="1" applyFill="1" applyBorder="1" applyAlignment="1">
      <alignment horizontal="center" textRotation="90"/>
    </xf>
    <xf numFmtId="0" fontId="41" fillId="12" borderId="43" xfId="0" applyFont="1" applyFill="1" applyBorder="1" applyAlignment="1">
      <alignment horizontal="center" textRotation="90"/>
    </xf>
    <xf numFmtId="0" fontId="41" fillId="6" borderId="40" xfId="0" applyFont="1" applyFill="1" applyBorder="1" applyAlignment="1">
      <alignment horizontal="center" textRotation="90"/>
    </xf>
    <xf numFmtId="0" fontId="41" fillId="6" borderId="43" xfId="0" applyFont="1" applyFill="1" applyBorder="1" applyAlignment="1">
      <alignment horizontal="center" textRotation="90"/>
    </xf>
    <xf numFmtId="0" fontId="3" fillId="20" borderId="72" xfId="0" applyFont="1" applyFill="1" applyBorder="1" applyAlignment="1">
      <alignment horizontal="center" vertical="center" textRotation="90"/>
    </xf>
    <xf numFmtId="0" fontId="3" fillId="20" borderId="33" xfId="0" applyFont="1" applyFill="1" applyBorder="1" applyAlignment="1">
      <alignment horizontal="center" vertical="center" textRotation="90"/>
    </xf>
    <xf numFmtId="0" fontId="3" fillId="20" borderId="25" xfId="0" applyFont="1" applyFill="1" applyBorder="1" applyAlignment="1">
      <alignment horizontal="center" vertical="center" textRotation="90"/>
    </xf>
    <xf numFmtId="0" fontId="58" fillId="0" borderId="0" xfId="0" applyFont="1" applyFill="1" applyBorder="1" applyAlignment="1">
      <alignment horizontal="left" vertical="center" wrapText="1"/>
    </xf>
    <xf numFmtId="0" fontId="2" fillId="5" borderId="0" xfId="0" applyFont="1" applyFill="1" applyAlignment="1" applyProtection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168" fontId="10" fillId="13" borderId="40" xfId="0" applyNumberFormat="1" applyFont="1" applyFill="1" applyBorder="1" applyAlignment="1">
      <alignment horizontal="center" vertical="center"/>
    </xf>
    <xf numFmtId="168" fontId="10" fillId="13" borderId="39" xfId="0" applyNumberFormat="1" applyFont="1" applyFill="1" applyBorder="1" applyAlignment="1">
      <alignment horizontal="center" vertical="center"/>
    </xf>
    <xf numFmtId="168" fontId="10" fillId="13" borderId="43" xfId="0" applyNumberFormat="1" applyFont="1" applyFill="1" applyBorder="1" applyAlignment="1">
      <alignment horizontal="center" vertical="center"/>
    </xf>
    <xf numFmtId="0" fontId="77" fillId="0" borderId="40" xfId="0" applyFont="1" applyBorder="1" applyAlignment="1">
      <alignment horizontal="center" vertical="center"/>
    </xf>
    <xf numFmtId="0" fontId="77" fillId="0" borderId="39" xfId="0" applyFont="1" applyBorder="1" applyAlignment="1">
      <alignment horizontal="center" vertical="center"/>
    </xf>
    <xf numFmtId="0" fontId="77" fillId="0" borderId="43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textRotation="90" wrapText="1"/>
    </xf>
    <xf numFmtId="0" fontId="10" fillId="0" borderId="104" xfId="0" applyFont="1" applyBorder="1" applyAlignment="1">
      <alignment horizontal="center" textRotation="90" wrapText="1"/>
    </xf>
    <xf numFmtId="0" fontId="89" fillId="24" borderId="34" xfId="0" applyFont="1" applyFill="1" applyBorder="1" applyAlignment="1">
      <alignment horizontal="left" vertical="center" indent="1"/>
    </xf>
    <xf numFmtId="0" fontId="89" fillId="24" borderId="35" xfId="0" applyFont="1" applyFill="1" applyBorder="1" applyAlignment="1">
      <alignment horizontal="left" vertical="center" indent="1"/>
    </xf>
    <xf numFmtId="0" fontId="89" fillId="24" borderId="36" xfId="0" applyFont="1" applyFill="1" applyBorder="1" applyAlignment="1">
      <alignment horizontal="left" vertical="center" indent="1"/>
    </xf>
  </cellXfs>
  <cellStyles count="11">
    <cellStyle name="Excel Built-in Hyperlink" xfId="6"/>
    <cellStyle name="Excel Built-in Normal" xfId="4"/>
    <cellStyle name="Hyperlink 2" xfId="5"/>
    <cellStyle name="Jugendturntage" xfId="2"/>
    <cellStyle name="Link" xfId="1" builtinId="8"/>
    <cellStyle name="Standard" xfId="0" builtinId="0"/>
    <cellStyle name="Standard 2" xfId="3"/>
    <cellStyle name="Standard 4" xfId="7"/>
    <cellStyle name="Standard 6" xfId="9"/>
    <cellStyle name="Standard 7" xfId="8"/>
    <cellStyle name="Währung" xfId="10" builtinId="4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PivotTable-Format 1" table="0" count="0"/>
  </tableStyles>
  <colors>
    <mruColors>
      <color rgb="FFFFFFCC"/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20449</xdr:colOff>
      <xdr:row>5</xdr:row>
      <xdr:rowOff>48986</xdr:rowOff>
    </xdr:from>
    <xdr:to>
      <xdr:col>17</xdr:col>
      <xdr:colOff>383720</xdr:colOff>
      <xdr:row>7</xdr:row>
      <xdr:rowOff>2722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9699" y="1220561"/>
          <a:ext cx="2077771" cy="849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513619</xdr:colOff>
      <xdr:row>13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1854"/>
        <a:stretch/>
      </xdr:blipFill>
      <xdr:spPr>
        <a:xfrm>
          <a:off x="0" y="0"/>
          <a:ext cx="5847619" cy="2476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190499</xdr:rowOff>
    </xdr:from>
    <xdr:to>
      <xdr:col>7</xdr:col>
      <xdr:colOff>513619</xdr:colOff>
      <xdr:row>17</xdr:row>
      <xdr:rowOff>152048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67466"/>
        <a:stretch/>
      </xdr:blipFill>
      <xdr:spPr>
        <a:xfrm>
          <a:off x="0" y="2476499"/>
          <a:ext cx="5847619" cy="9140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23</xdr:col>
      <xdr:colOff>759714</xdr:colOff>
      <xdr:row>72</xdr:row>
      <xdr:rowOff>189214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619500"/>
          <a:ext cx="18285714" cy="102857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1657350</xdr:colOff>
      <xdr:row>0</xdr:row>
      <xdr:rowOff>38100</xdr:rowOff>
    </xdr:from>
    <xdr:to>
      <xdr:col>8</xdr:col>
      <xdr:colOff>276225</xdr:colOff>
      <xdr:row>0</xdr:row>
      <xdr:rowOff>738262</xdr:rowOff>
    </xdr:to>
    <xdr:pic>
      <xdr:nvPicPr>
        <xdr:cNvPr id="2" name="Grafik 1" descr="Logo_SHTV_Mail_Signat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38100"/>
          <a:ext cx="1038225" cy="147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1524000</xdr:colOff>
      <xdr:row>4</xdr:row>
      <xdr:rowOff>152716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38375" cy="914716"/>
        </a:xfrm>
        <a:prstGeom prst="rect">
          <a:avLst/>
        </a:prstGeom>
      </xdr:spPr>
    </xdr:pic>
    <xdr:clientData/>
  </xdr:twoCellAnchor>
  <xdr:oneCellAnchor>
    <xdr:from>
      <xdr:col>0</xdr:col>
      <xdr:colOff>492125</xdr:colOff>
      <xdr:row>35</xdr:row>
      <xdr:rowOff>57150</xdr:rowOff>
    </xdr:from>
    <xdr:ext cx="4619625" cy="1057275"/>
    <xdr:pic>
      <xdr:nvPicPr>
        <xdr:cNvPr id="5" name="Grafik 4" descr="C:\Users\McCathy\visual\SHTV\Briefpapier\Briefpapier_SHTV_V01_update_2017.png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169" t="90974" r="22639" b="2520"/>
        <a:stretch/>
      </xdr:blipFill>
      <xdr:spPr bwMode="auto">
        <a:xfrm>
          <a:off x="492125" y="9280525"/>
          <a:ext cx="4632325" cy="10572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1702254</xdr:colOff>
      <xdr:row>3</xdr:row>
      <xdr:rowOff>149678</xdr:rowOff>
    </xdr:from>
    <xdr:to>
      <xdr:col>3</xdr:col>
      <xdr:colOff>243262</xdr:colOff>
      <xdr:row>37</xdr:row>
      <xdr:rowOff>160678</xdr:rowOff>
    </xdr:to>
    <xdr:sp macro="" textlink="">
      <xdr:nvSpPr>
        <xdr:cNvPr id="4" name="Textfeld 3"/>
        <xdr:cNvSpPr txBox="1"/>
      </xdr:nvSpPr>
      <xdr:spPr>
        <a:xfrm rot="17938332">
          <a:off x="-849295" y="3993906"/>
          <a:ext cx="8243321" cy="16978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2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Rechnung  kommt später per Mail.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2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LG Bettina</a:t>
          </a:r>
          <a:endParaRPr lang="de-CH" sz="2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vschaffhausen.ch/munotcup.html" TargetMode="External"/><Relationship Id="rId1" Type="http://schemas.openxmlformats.org/officeDocument/2006/relationships/hyperlink" Target="mailto:%20jugendturntage@shtv.ch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6"/>
  <sheetViews>
    <sheetView showZeros="0" tabSelected="1" topLeftCell="D4" zoomScaleNormal="100" zoomScaleSheetLayoutView="100" workbookViewId="0">
      <selection activeCell="AR20" sqref="AR20"/>
    </sheetView>
  </sheetViews>
  <sheetFormatPr baseColWidth="10" defaultColWidth="3.5703125" defaultRowHeight="20.25" x14ac:dyDescent="0.2"/>
  <cols>
    <col min="1" max="1" width="3.42578125" style="63" hidden="1" customWidth="1"/>
    <col min="2" max="3" width="0" style="35" hidden="1" customWidth="1"/>
    <col min="4" max="4" width="3.5703125" style="35"/>
    <col min="5" max="5" width="5.7109375" style="35" customWidth="1"/>
    <col min="6" max="6" width="15.85546875" style="68" customWidth="1"/>
    <col min="7" max="7" width="14.42578125" style="68" customWidth="1"/>
    <col min="8" max="8" width="7.140625" style="35" customWidth="1"/>
    <col min="9" max="9" width="5.85546875" style="35" customWidth="1"/>
    <col min="10" max="10" width="8" style="35" customWidth="1"/>
    <col min="11" max="11" width="7" style="35" customWidth="1"/>
    <col min="12" max="12" width="6.140625" style="35" customWidth="1"/>
    <col min="13" max="17" width="5.140625" style="35" customWidth="1"/>
    <col min="18" max="18" width="8.7109375" style="35" customWidth="1"/>
    <col min="19" max="19" width="7.140625" style="55" customWidth="1"/>
    <col min="20" max="20" width="12.85546875" style="35" customWidth="1"/>
    <col min="21" max="21" width="19.28515625" style="35" hidden="1" customWidth="1"/>
    <col min="22" max="22" width="18.7109375" style="36" hidden="1" customWidth="1"/>
    <col min="23" max="23" width="6.28515625" style="35" hidden="1" customWidth="1"/>
    <col min="24" max="24" width="6.28515625" style="68" hidden="1" customWidth="1"/>
    <col min="25" max="31" width="6.28515625" style="35" hidden="1" customWidth="1"/>
    <col min="32" max="33" width="6.85546875" style="35" hidden="1" customWidth="1"/>
    <col min="34" max="34" width="11.7109375" style="35" hidden="1" customWidth="1"/>
    <col min="35" max="36" width="6.85546875" style="35" hidden="1" customWidth="1"/>
    <col min="37" max="37" width="5.5703125" style="35" hidden="1" customWidth="1"/>
    <col min="38" max="38" width="3.5703125" style="36" hidden="1" customWidth="1"/>
    <col min="39" max="39" width="6.85546875" style="35" hidden="1" customWidth="1"/>
    <col min="40" max="43" width="3.5703125" style="35" customWidth="1"/>
    <col min="44" max="16384" width="3.5703125" style="35"/>
  </cols>
  <sheetData>
    <row r="1" spans="1:38" ht="25.5" x14ac:dyDescent="0.25">
      <c r="A1" s="163"/>
      <c r="F1" s="234" t="s">
        <v>121</v>
      </c>
      <c r="Q1" s="572">
        <v>43833</v>
      </c>
      <c r="R1" s="572"/>
      <c r="T1" s="468">
        <v>43826</v>
      </c>
      <c r="W1" s="583">
        <v>2019</v>
      </c>
      <c r="X1" s="583"/>
      <c r="Y1" s="9"/>
      <c r="Z1" s="9" t="s">
        <v>33</v>
      </c>
      <c r="AA1" s="9"/>
      <c r="AB1" s="9"/>
      <c r="AC1" s="9"/>
      <c r="AD1" s="9"/>
      <c r="AE1" s="10" t="s">
        <v>6</v>
      </c>
    </row>
    <row r="2" spans="1:38" ht="18" customHeight="1" x14ac:dyDescent="0.25">
      <c r="A2" s="164"/>
      <c r="G2" s="148"/>
      <c r="P2" s="297"/>
      <c r="Q2" s="297"/>
      <c r="S2" s="463"/>
      <c r="T2" s="460">
        <v>43818</v>
      </c>
      <c r="W2" s="124" t="s">
        <v>0</v>
      </c>
      <c r="X2" s="247"/>
      <c r="Y2" s="125" t="s">
        <v>1</v>
      </c>
      <c r="Z2" s="126"/>
      <c r="AA2" s="127" t="s">
        <v>2</v>
      </c>
      <c r="AB2" s="128"/>
      <c r="AC2" s="129" t="s">
        <v>3</v>
      </c>
      <c r="AD2" s="130"/>
      <c r="AE2" s="131"/>
      <c r="AF2" s="131"/>
    </row>
    <row r="3" spans="1:38" ht="20.25" customHeight="1" x14ac:dyDescent="0.25">
      <c r="A3" s="164"/>
      <c r="F3" s="171" t="s">
        <v>75</v>
      </c>
      <c r="G3" s="170"/>
      <c r="H3" s="170"/>
      <c r="P3" s="297"/>
      <c r="Q3" s="297"/>
      <c r="R3" s="297"/>
      <c r="T3" s="463">
        <v>43734</v>
      </c>
      <c r="W3" s="30">
        <v>16</v>
      </c>
      <c r="X3" s="248">
        <f>$W$1-W3</f>
        <v>2003</v>
      </c>
      <c r="Y3" s="28">
        <v>13</v>
      </c>
      <c r="Z3" s="29">
        <f>$W$1-Y3</f>
        <v>2006</v>
      </c>
      <c r="AA3" s="25">
        <v>11</v>
      </c>
      <c r="AB3" s="26">
        <f>$W$1-AA3</f>
        <v>2008</v>
      </c>
      <c r="AC3" s="22">
        <v>9</v>
      </c>
      <c r="AD3" s="23">
        <f>$W$1-AC3</f>
        <v>2010</v>
      </c>
      <c r="AE3" s="37">
        <v>6</v>
      </c>
      <c r="AF3" s="23">
        <f>$W$1-AE3</f>
        <v>2013</v>
      </c>
    </row>
    <row r="4" spans="1:38" ht="14.25" customHeight="1" x14ac:dyDescent="0.2">
      <c r="A4" s="164"/>
      <c r="W4" s="30">
        <v>15</v>
      </c>
      <c r="X4" s="248">
        <f>$W$1-W4</f>
        <v>2004</v>
      </c>
      <c r="Y4" s="28">
        <v>12</v>
      </c>
      <c r="Z4" s="29">
        <f>$W$1-Y4</f>
        <v>2007</v>
      </c>
      <c r="AA4" s="25">
        <v>10</v>
      </c>
      <c r="AB4" s="26">
        <f>$W$1-AA4</f>
        <v>2009</v>
      </c>
      <c r="AC4" s="22">
        <v>8</v>
      </c>
      <c r="AD4" s="23">
        <f>$W$1-AC4</f>
        <v>2011</v>
      </c>
      <c r="AE4" s="37">
        <v>5</v>
      </c>
      <c r="AF4" s="23">
        <f>$W$1-AE4</f>
        <v>2014</v>
      </c>
    </row>
    <row r="5" spans="1:38" ht="14.25" customHeight="1" x14ac:dyDescent="0.2">
      <c r="A5" s="164"/>
      <c r="G5" s="197"/>
      <c r="P5" s="297"/>
      <c r="Q5" s="297"/>
      <c r="R5" s="297"/>
      <c r="W5" s="30">
        <v>14</v>
      </c>
      <c r="X5" s="248">
        <f>$W$1-W5</f>
        <v>2005</v>
      </c>
      <c r="Y5" s="28"/>
      <c r="Z5" s="27"/>
      <c r="AA5" s="25"/>
      <c r="AB5" s="24"/>
      <c r="AC5" s="22">
        <v>7</v>
      </c>
      <c r="AD5" s="23">
        <f>$W$1-AC5</f>
        <v>2012</v>
      </c>
      <c r="AE5" s="22" t="s">
        <v>4</v>
      </c>
      <c r="AF5" s="21" t="s">
        <v>5</v>
      </c>
    </row>
    <row r="6" spans="1:38" ht="35.25" customHeight="1" x14ac:dyDescent="0.4">
      <c r="A6" s="164"/>
      <c r="F6" s="69" t="s">
        <v>117</v>
      </c>
      <c r="G6" s="76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X6" s="68" t="s">
        <v>115</v>
      </c>
      <c r="Z6" s="68" t="s">
        <v>114</v>
      </c>
      <c r="AB6" s="12"/>
      <c r="AC6" s="9"/>
      <c r="AD6" s="12"/>
    </row>
    <row r="7" spans="1:38" ht="35.25" customHeight="1" x14ac:dyDescent="0.35">
      <c r="A7" s="164"/>
      <c r="F7" s="198" t="s">
        <v>90</v>
      </c>
      <c r="G7" s="196"/>
      <c r="H7" s="196"/>
      <c r="I7" s="196"/>
      <c r="J7" s="196"/>
      <c r="K7" s="196"/>
      <c r="L7" s="11"/>
      <c r="AB7" s="12"/>
      <c r="AC7" s="9"/>
      <c r="AD7" s="12"/>
    </row>
    <row r="8" spans="1:38" ht="30.75" customHeight="1" x14ac:dyDescent="0.25">
      <c r="A8" s="164"/>
      <c r="F8" s="199" t="s">
        <v>91</v>
      </c>
      <c r="G8" s="200"/>
      <c r="H8" s="200"/>
      <c r="I8" s="200"/>
      <c r="J8" s="200"/>
      <c r="K8" s="200"/>
      <c r="L8" s="201"/>
      <c r="M8" s="454" t="s">
        <v>186</v>
      </c>
      <c r="N8" s="202"/>
      <c r="O8" s="203"/>
      <c r="P8" s="203"/>
      <c r="Q8" s="203"/>
      <c r="R8" s="203"/>
      <c r="W8" s="17"/>
      <c r="X8" s="249"/>
      <c r="Y8" s="16"/>
      <c r="AA8" s="16"/>
      <c r="AC8" s="18"/>
      <c r="AD8" s="16"/>
      <c r="AF8" s="16"/>
    </row>
    <row r="9" spans="1:38" ht="6" customHeight="1" x14ac:dyDescent="0.25">
      <c r="A9" s="164"/>
      <c r="F9" s="70"/>
      <c r="G9" s="77"/>
      <c r="H9" s="16"/>
      <c r="I9" s="16"/>
      <c r="J9" s="16"/>
      <c r="K9" s="16"/>
      <c r="L9" s="18"/>
      <c r="M9" s="16"/>
      <c r="N9" s="16"/>
      <c r="O9" s="16"/>
      <c r="P9" s="16"/>
      <c r="Q9" s="16"/>
      <c r="R9" s="16"/>
    </row>
    <row r="10" spans="1:38" ht="18" customHeight="1" x14ac:dyDescent="0.25">
      <c r="A10" s="164"/>
      <c r="F10" s="584" t="s">
        <v>184</v>
      </c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W10" s="83"/>
      <c r="X10" s="250"/>
      <c r="Y10" s="84"/>
      <c r="Z10" s="84"/>
      <c r="AA10" s="84"/>
      <c r="AB10" s="84"/>
      <c r="AC10" s="84"/>
      <c r="AD10" s="84"/>
      <c r="AE10" s="84"/>
      <c r="AF10" s="84"/>
    </row>
    <row r="11" spans="1:38" x14ac:dyDescent="0.2">
      <c r="A11" s="164"/>
      <c r="F11" s="585" t="s">
        <v>7</v>
      </c>
      <c r="G11" s="585"/>
      <c r="H11" s="585"/>
      <c r="I11" s="585"/>
      <c r="J11" s="585"/>
      <c r="K11" s="585"/>
      <c r="L11" s="585"/>
      <c r="M11" s="586" t="s">
        <v>8</v>
      </c>
      <c r="N11" s="586"/>
      <c r="O11" s="586"/>
      <c r="P11" s="586"/>
      <c r="Q11" s="586"/>
      <c r="R11" s="586"/>
      <c r="W11" s="83"/>
      <c r="X11" s="250"/>
      <c r="Y11" s="84"/>
      <c r="Z11" s="84"/>
      <c r="AA11" s="84"/>
      <c r="AB11" s="84"/>
      <c r="AC11" s="84"/>
      <c r="AD11" s="84"/>
      <c r="AE11" s="84"/>
      <c r="AF11" s="84"/>
    </row>
    <row r="12" spans="1:38" ht="19.5" customHeight="1" x14ac:dyDescent="0.2">
      <c r="A12" s="204" t="s">
        <v>93</v>
      </c>
      <c r="F12" s="589" t="s">
        <v>92</v>
      </c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W12" s="83"/>
      <c r="X12" s="250"/>
      <c r="Y12" s="84"/>
      <c r="Z12" s="84"/>
      <c r="AA12" s="84"/>
      <c r="AB12" s="84"/>
      <c r="AC12" s="84"/>
      <c r="AD12" s="84"/>
      <c r="AE12" s="84"/>
      <c r="AF12" s="84"/>
    </row>
    <row r="13" spans="1:38" s="34" customFormat="1" ht="19.5" customHeight="1" x14ac:dyDescent="0.2">
      <c r="A13" s="313"/>
      <c r="F13" s="314"/>
      <c r="G13" s="532" t="s">
        <v>116</v>
      </c>
      <c r="H13" s="532"/>
      <c r="I13" s="533" t="s">
        <v>62</v>
      </c>
      <c r="J13" s="533"/>
      <c r="K13" s="533"/>
      <c r="L13" s="533"/>
      <c r="M13" s="533"/>
      <c r="N13" s="533"/>
      <c r="O13" s="533"/>
      <c r="P13" s="533"/>
      <c r="Q13" s="533"/>
      <c r="R13" s="533"/>
      <c r="S13" s="315"/>
      <c r="V13" s="49"/>
      <c r="W13" s="310"/>
      <c r="X13" s="311"/>
      <c r="Y13" s="312"/>
      <c r="Z13" s="312"/>
      <c r="AA13" s="312"/>
      <c r="AB13" s="312"/>
      <c r="AC13" s="312"/>
      <c r="AD13" s="312"/>
      <c r="AE13" s="312"/>
      <c r="AF13" s="312"/>
      <c r="AL13" s="49"/>
    </row>
    <row r="14" spans="1:38" ht="26.25" customHeight="1" x14ac:dyDescent="0.2">
      <c r="A14" s="164"/>
      <c r="F14" s="61" t="s">
        <v>30</v>
      </c>
      <c r="G14" s="520" t="s">
        <v>108</v>
      </c>
      <c r="H14" s="520"/>
      <c r="I14" s="521"/>
      <c r="J14" s="521"/>
      <c r="K14" s="521"/>
      <c r="L14" s="521"/>
      <c r="M14" s="521"/>
      <c r="N14" s="521"/>
      <c r="O14" s="521"/>
      <c r="P14" s="521"/>
      <c r="Q14" s="521"/>
      <c r="R14" s="522"/>
      <c r="W14" s="83"/>
      <c r="X14" s="250"/>
      <c r="Y14" s="84"/>
      <c r="Z14" s="84"/>
      <c r="AA14" s="84"/>
      <c r="AB14" s="84"/>
      <c r="AC14" s="84"/>
      <c r="AD14" s="84"/>
      <c r="AE14" s="84"/>
      <c r="AF14" s="84"/>
    </row>
    <row r="15" spans="1:38" ht="25.5" customHeight="1" x14ac:dyDescent="0.3">
      <c r="A15" s="307"/>
      <c r="F15" s="76" t="s">
        <v>9</v>
      </c>
      <c r="G15" s="78"/>
      <c r="H15" s="38"/>
      <c r="I15" s="38"/>
      <c r="J15" s="38"/>
      <c r="K15" s="3" t="s">
        <v>14</v>
      </c>
      <c r="M15" s="38"/>
      <c r="N15" s="38"/>
      <c r="O15" s="38"/>
      <c r="P15" s="38"/>
      <c r="Q15" s="38"/>
      <c r="R15" s="38"/>
      <c r="S15" s="309"/>
      <c r="U15" s="68" t="s">
        <v>108</v>
      </c>
      <c r="W15" s="310"/>
      <c r="X15" s="311"/>
      <c r="Y15" s="312"/>
      <c r="Z15" s="312"/>
      <c r="AA15" s="312"/>
      <c r="AB15" s="312"/>
      <c r="AC15" s="312"/>
      <c r="AD15" s="312"/>
      <c r="AE15" s="312"/>
      <c r="AF15" s="312"/>
    </row>
    <row r="16" spans="1:38" ht="26.25" customHeight="1" x14ac:dyDescent="0.2">
      <c r="A16" s="164"/>
      <c r="F16" s="4" t="s">
        <v>15</v>
      </c>
      <c r="G16" s="567"/>
      <c r="H16" s="567"/>
      <c r="I16" s="567"/>
      <c r="J16" s="38"/>
      <c r="K16" s="4" t="s">
        <v>15</v>
      </c>
      <c r="L16" s="39"/>
      <c r="M16" s="39"/>
      <c r="N16" s="567"/>
      <c r="O16" s="567"/>
      <c r="P16" s="567"/>
      <c r="Q16" s="567"/>
      <c r="R16" s="567"/>
      <c r="U16" s="68" t="s">
        <v>109</v>
      </c>
      <c r="W16" s="83"/>
      <c r="X16" s="250"/>
      <c r="Y16" s="84"/>
      <c r="Z16" s="84"/>
      <c r="AA16" s="84"/>
      <c r="AB16" s="84"/>
      <c r="AC16" s="84"/>
      <c r="AD16" s="84"/>
      <c r="AE16" s="84"/>
      <c r="AF16" s="84"/>
    </row>
    <row r="17" spans="1:39" ht="26.25" customHeight="1" x14ac:dyDescent="0.2">
      <c r="A17" s="164"/>
      <c r="F17" s="5" t="s">
        <v>10</v>
      </c>
      <c r="G17" s="524"/>
      <c r="H17" s="524"/>
      <c r="I17" s="524"/>
      <c r="J17" s="38"/>
      <c r="K17" s="5" t="s">
        <v>10</v>
      </c>
      <c r="L17" s="40"/>
      <c r="M17" s="40"/>
      <c r="N17" s="524"/>
      <c r="O17" s="524"/>
      <c r="P17" s="524"/>
      <c r="Q17" s="524"/>
      <c r="R17" s="524"/>
      <c r="U17" s="68" t="s">
        <v>110</v>
      </c>
      <c r="W17" s="83"/>
      <c r="X17" s="250"/>
      <c r="Y17" s="84"/>
      <c r="Z17" s="84"/>
      <c r="AA17" s="84"/>
      <c r="AB17" s="84"/>
      <c r="AC17" s="84"/>
      <c r="AD17" s="84"/>
      <c r="AE17" s="84"/>
      <c r="AF17" s="84"/>
    </row>
    <row r="18" spans="1:39" ht="26.25" customHeight="1" x14ac:dyDescent="0.2">
      <c r="A18" s="164"/>
      <c r="F18" s="5" t="s">
        <v>11</v>
      </c>
      <c r="G18" s="524"/>
      <c r="H18" s="524"/>
      <c r="I18" s="524"/>
      <c r="J18" s="38"/>
      <c r="K18" s="5" t="s">
        <v>11</v>
      </c>
      <c r="L18" s="40"/>
      <c r="M18" s="40"/>
      <c r="N18" s="524"/>
      <c r="O18" s="524"/>
      <c r="P18" s="524"/>
      <c r="Q18" s="524"/>
      <c r="R18" s="524"/>
      <c r="U18" s="68" t="s">
        <v>111</v>
      </c>
    </row>
    <row r="19" spans="1:39" ht="26.25" customHeight="1" x14ac:dyDescent="0.2">
      <c r="A19" s="164"/>
      <c r="F19" s="5" t="s">
        <v>13</v>
      </c>
      <c r="G19" s="523"/>
      <c r="H19" s="524"/>
      <c r="I19" s="524"/>
      <c r="J19" s="38"/>
      <c r="K19" s="5" t="s">
        <v>13</v>
      </c>
      <c r="L19" s="40"/>
      <c r="M19" s="40"/>
      <c r="N19" s="523"/>
      <c r="O19" s="524"/>
      <c r="P19" s="524"/>
      <c r="Q19" s="524"/>
      <c r="R19" s="524"/>
      <c r="U19" s="68" t="s">
        <v>112</v>
      </c>
    </row>
    <row r="20" spans="1:39" ht="26.25" customHeight="1" x14ac:dyDescent="0.2">
      <c r="A20" s="164"/>
      <c r="F20" s="5" t="s">
        <v>12</v>
      </c>
      <c r="G20" s="524"/>
      <c r="H20" s="524"/>
      <c r="I20" s="524"/>
      <c r="J20" s="38"/>
      <c r="K20" s="568" t="s">
        <v>12</v>
      </c>
      <c r="L20" s="568"/>
      <c r="M20" s="568"/>
      <c r="N20" s="524"/>
      <c r="O20" s="524"/>
      <c r="P20" s="524"/>
      <c r="Q20" s="524"/>
      <c r="R20" s="524"/>
      <c r="U20" s="68" t="s">
        <v>113</v>
      </c>
    </row>
    <row r="21" spans="1:39" ht="14.25" customHeight="1" x14ac:dyDescent="0.2">
      <c r="A21" s="164"/>
      <c r="G21" s="7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U21" s="68" t="s">
        <v>152</v>
      </c>
    </row>
    <row r="22" spans="1:39" x14ac:dyDescent="0.2">
      <c r="A22" s="164"/>
      <c r="F22" s="7" t="s">
        <v>20</v>
      </c>
      <c r="G22" s="79" t="s">
        <v>185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U22" s="68" t="s">
        <v>120</v>
      </c>
    </row>
    <row r="23" spans="1:39" s="45" customFormat="1" ht="24" customHeight="1" x14ac:dyDescent="0.3">
      <c r="A23" s="307"/>
      <c r="F23" s="308"/>
      <c r="G23" s="62" t="s">
        <v>16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306"/>
      <c r="V23" s="46"/>
      <c r="AL23" s="46"/>
    </row>
    <row r="24" spans="1:39" ht="15.75" customHeight="1" x14ac:dyDescent="0.25">
      <c r="A24" s="164"/>
      <c r="F24" s="587" t="s">
        <v>17</v>
      </c>
      <c r="G24" s="588"/>
      <c r="H24" s="588"/>
      <c r="I24" s="588"/>
      <c r="J24" s="281" t="s">
        <v>151</v>
      </c>
      <c r="K24" s="282"/>
      <c r="L24" s="282"/>
      <c r="M24" s="282"/>
      <c r="N24" s="282"/>
      <c r="O24" s="282"/>
      <c r="P24" s="282"/>
      <c r="Q24" s="282"/>
      <c r="R24" s="283"/>
    </row>
    <row r="25" spans="1:39" s="43" customFormat="1" ht="4.5" customHeight="1" x14ac:dyDescent="0.25">
      <c r="A25" s="164"/>
      <c r="F25" s="72"/>
      <c r="G25" s="80"/>
      <c r="H25" s="6"/>
      <c r="I25" s="6"/>
      <c r="J25" s="15" t="s">
        <v>18</v>
      </c>
      <c r="K25" s="13"/>
      <c r="L25" s="13"/>
      <c r="M25" s="13"/>
      <c r="N25" s="13"/>
      <c r="O25" s="13"/>
      <c r="P25" s="13"/>
      <c r="Q25" s="13"/>
      <c r="R25" s="14"/>
      <c r="S25" s="55"/>
      <c r="V25" s="44"/>
      <c r="X25" s="245"/>
      <c r="AL25" s="44"/>
    </row>
    <row r="26" spans="1:39" s="45" customFormat="1" ht="15.75" customHeight="1" x14ac:dyDescent="0.25">
      <c r="A26" s="164"/>
      <c r="F26" s="538" t="s">
        <v>19</v>
      </c>
      <c r="G26" s="539"/>
      <c r="H26" s="539"/>
      <c r="I26" s="539"/>
      <c r="J26" s="536"/>
      <c r="K26" s="536"/>
      <c r="L26" s="536"/>
      <c r="M26" s="536"/>
      <c r="N26" s="536"/>
      <c r="O26" s="536"/>
      <c r="P26" s="536"/>
      <c r="Q26" s="536"/>
      <c r="R26" s="537"/>
      <c r="S26" s="55"/>
      <c r="V26" s="46"/>
      <c r="X26" s="68"/>
      <c r="AL26" s="46"/>
    </row>
    <row r="27" spans="1:39" s="19" customFormat="1" ht="18" customHeight="1" x14ac:dyDescent="0.2">
      <c r="A27" s="164"/>
      <c r="F27" s="535" t="s">
        <v>34</v>
      </c>
      <c r="G27" s="535"/>
      <c r="H27" s="535"/>
      <c r="I27" s="535"/>
      <c r="J27" s="535"/>
      <c r="K27" s="535"/>
      <c r="L27" s="535"/>
      <c r="M27" s="535"/>
      <c r="N27" s="535"/>
      <c r="O27" s="535"/>
      <c r="P27" s="535"/>
      <c r="Q27" s="535"/>
      <c r="R27" s="535"/>
      <c r="S27" s="55"/>
      <c r="V27" s="47"/>
      <c r="X27" s="245"/>
      <c r="AB27" s="1"/>
      <c r="AD27" s="1"/>
      <c r="AL27" s="47"/>
    </row>
    <row r="28" spans="1:39" s="33" customFormat="1" ht="26.25" customHeight="1" x14ac:dyDescent="0.2">
      <c r="A28" s="164"/>
      <c r="F28" s="73"/>
      <c r="G28" s="73"/>
      <c r="S28" s="55"/>
      <c r="V28" s="48"/>
      <c r="X28" s="68"/>
      <c r="AB28" s="1"/>
      <c r="AC28" s="19"/>
      <c r="AD28" s="1"/>
      <c r="AL28" s="48"/>
    </row>
    <row r="29" spans="1:39" s="34" customFormat="1" ht="15.75" customHeight="1" x14ac:dyDescent="0.2">
      <c r="A29" s="164"/>
      <c r="F29" s="564"/>
      <c r="G29" s="564"/>
      <c r="H29" s="564"/>
      <c r="I29" s="564"/>
      <c r="J29" s="564"/>
      <c r="K29" s="564"/>
      <c r="L29" s="564"/>
      <c r="M29" s="564"/>
      <c r="N29" s="565"/>
      <c r="O29" s="525" t="s">
        <v>23</v>
      </c>
      <c r="P29" s="526"/>
      <c r="Q29" s="525" t="s">
        <v>24</v>
      </c>
      <c r="R29" s="526"/>
      <c r="V29" s="49"/>
      <c r="X29" s="68"/>
      <c r="AB29" s="20"/>
      <c r="AC29" s="2"/>
      <c r="AD29" s="20"/>
      <c r="AL29" s="49"/>
    </row>
    <row r="30" spans="1:39" s="2" customFormat="1" ht="22.5" customHeight="1" x14ac:dyDescent="0.2">
      <c r="A30" s="164"/>
      <c r="F30" s="160" t="s">
        <v>25</v>
      </c>
      <c r="G30" s="159" t="s">
        <v>65</v>
      </c>
      <c r="H30" s="161"/>
      <c r="I30" s="162"/>
      <c r="J30" s="238"/>
      <c r="K30" s="162"/>
      <c r="L30" s="162"/>
      <c r="M30" s="531">
        <v>100</v>
      </c>
      <c r="N30" s="531"/>
      <c r="O30" s="529" t="str">
        <f>IF(ISBLANK(N55),"",1)</f>
        <v/>
      </c>
      <c r="P30" s="530"/>
      <c r="Q30" s="527" t="str">
        <f>IF(O30&gt;10,"-",M30)</f>
        <v>-</v>
      </c>
      <c r="R30" s="528"/>
      <c r="U30" s="2" t="s">
        <v>134</v>
      </c>
      <c r="V30" s="50"/>
      <c r="X30" s="245"/>
      <c r="AB30" s="20"/>
      <c r="AD30" s="20"/>
      <c r="AL30" s="50"/>
      <c r="AM30" s="57"/>
    </row>
    <row r="31" spans="1:39" s="2" customFormat="1" ht="22.5" customHeight="1" x14ac:dyDescent="0.2">
      <c r="A31" s="164"/>
      <c r="F31" s="160"/>
      <c r="G31" s="159" t="s">
        <v>66</v>
      </c>
      <c r="H31" s="161"/>
      <c r="I31" s="162"/>
      <c r="J31" s="239" t="s">
        <v>22</v>
      </c>
      <c r="K31" s="162"/>
      <c r="L31" s="162"/>
      <c r="M31" s="561">
        <v>65</v>
      </c>
      <c r="N31" s="561"/>
      <c r="O31" s="529" t="str">
        <f>IF(ISBLANK(N77),"",1)</f>
        <v/>
      </c>
      <c r="P31" s="530"/>
      <c r="Q31" s="527" t="str">
        <f>IF(O31&gt;10,"-",M31)</f>
        <v>-</v>
      </c>
      <c r="R31" s="528"/>
      <c r="U31" s="2" t="s">
        <v>135</v>
      </c>
      <c r="V31" s="50"/>
      <c r="X31" s="245"/>
      <c r="AB31" s="20"/>
      <c r="AD31" s="20"/>
      <c r="AL31" s="50"/>
      <c r="AM31" s="57"/>
    </row>
    <row r="32" spans="1:39" s="2" customFormat="1" ht="22.5" customHeight="1" x14ac:dyDescent="0.2">
      <c r="A32" s="164"/>
      <c r="F32" s="160"/>
      <c r="G32" s="159"/>
      <c r="H32" s="240"/>
      <c r="I32" s="162"/>
      <c r="J32" s="239" t="s">
        <v>133</v>
      </c>
      <c r="K32" s="162"/>
      <c r="L32" s="162"/>
      <c r="M32" s="561">
        <v>65</v>
      </c>
      <c r="N32" s="561"/>
      <c r="O32" s="529" t="str">
        <f>IF(ISBLANK(N80),"",1)</f>
        <v/>
      </c>
      <c r="P32" s="530"/>
      <c r="Q32" s="527" t="str">
        <f>IF(O32&gt;10,"-",M32)</f>
        <v>-</v>
      </c>
      <c r="R32" s="528"/>
      <c r="U32" s="2" t="s">
        <v>136</v>
      </c>
      <c r="V32" s="50"/>
      <c r="X32" s="245"/>
      <c r="AB32" s="20"/>
      <c r="AD32" s="20"/>
      <c r="AL32" s="50"/>
      <c r="AM32" s="57"/>
    </row>
    <row r="33" spans="1:39" s="2" customFormat="1" ht="9" customHeight="1" x14ac:dyDescent="0.2">
      <c r="A33" s="164"/>
      <c r="V33" s="50"/>
      <c r="X33" s="245"/>
      <c r="AB33" s="20"/>
      <c r="AD33" s="20"/>
      <c r="AL33" s="50"/>
      <c r="AM33" s="57"/>
    </row>
    <row r="34" spans="1:39" s="2" customFormat="1" ht="22.5" customHeight="1" x14ac:dyDescent="0.2">
      <c r="A34" s="164"/>
      <c r="F34" s="160" t="s">
        <v>137</v>
      </c>
      <c r="G34" s="166" t="s">
        <v>77</v>
      </c>
      <c r="H34" s="161"/>
      <c r="I34" s="162"/>
      <c r="J34" s="162"/>
      <c r="K34" s="162"/>
      <c r="L34" s="162"/>
      <c r="M34" s="531">
        <v>9</v>
      </c>
      <c r="N34" s="531"/>
      <c r="O34" s="562"/>
      <c r="P34" s="563"/>
      <c r="Q34" s="527">
        <f>SUM(O34*M34)</f>
        <v>0</v>
      </c>
      <c r="R34" s="528"/>
      <c r="V34" s="50"/>
      <c r="X34" s="245"/>
      <c r="AB34" s="206"/>
      <c r="AC34" s="206"/>
      <c r="AF34" s="41"/>
      <c r="AL34" s="50"/>
      <c r="AM34" s="57"/>
    </row>
    <row r="35" spans="1:39" s="2" customFormat="1" ht="22.5" customHeight="1" x14ac:dyDescent="0.25">
      <c r="A35" s="164"/>
      <c r="F35" s="155" t="s">
        <v>78</v>
      </c>
      <c r="G35" s="173" t="s">
        <v>79</v>
      </c>
      <c r="H35" s="60"/>
      <c r="J35" s="166" t="s">
        <v>76</v>
      </c>
      <c r="M35" s="531">
        <v>2.5</v>
      </c>
      <c r="N35" s="531"/>
      <c r="O35" s="590"/>
      <c r="P35" s="591"/>
      <c r="Q35" s="527">
        <f>SUM(O35)*M35</f>
        <v>0</v>
      </c>
      <c r="R35" s="528"/>
      <c r="S35" s="56"/>
      <c r="V35" s="50"/>
      <c r="X35" s="245"/>
      <c r="AL35" s="50"/>
    </row>
    <row r="36" spans="1:39" s="41" customFormat="1" ht="15" customHeight="1" x14ac:dyDescent="0.25">
      <c r="A36" s="164"/>
      <c r="F36" s="499" t="s">
        <v>26</v>
      </c>
      <c r="G36" s="500"/>
      <c r="H36" s="501"/>
      <c r="I36" s="515" t="s">
        <v>107</v>
      </c>
      <c r="J36" s="516"/>
      <c r="K36" s="516"/>
      <c r="L36" s="516"/>
      <c r="M36" s="300"/>
      <c r="N36" s="301"/>
      <c r="O36" s="508"/>
      <c r="P36" s="509"/>
      <c r="Q36" s="489">
        <f>SUM(O36*M37)</f>
        <v>0</v>
      </c>
      <c r="R36" s="490"/>
      <c r="S36" s="56"/>
      <c r="V36" s="42"/>
      <c r="X36" s="245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L36" s="42"/>
    </row>
    <row r="37" spans="1:39" s="41" customFormat="1" ht="15" customHeight="1" x14ac:dyDescent="0.25">
      <c r="A37" s="164"/>
      <c r="F37" s="502"/>
      <c r="G37" s="503"/>
      <c r="H37" s="504"/>
      <c r="I37" s="542" t="s">
        <v>69</v>
      </c>
      <c r="J37" s="543"/>
      <c r="K37" s="543"/>
      <c r="L37" s="543"/>
      <c r="M37" s="540">
        <v>6</v>
      </c>
      <c r="N37" s="540"/>
      <c r="O37" s="510"/>
      <c r="P37" s="511"/>
      <c r="Q37" s="491"/>
      <c r="R37" s="492"/>
      <c r="S37" s="58"/>
      <c r="V37" s="42"/>
      <c r="X37" s="245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L37" s="42"/>
    </row>
    <row r="38" spans="1:39" s="41" customFormat="1" ht="15" customHeight="1" x14ac:dyDescent="0.25">
      <c r="A38" s="164"/>
      <c r="F38" s="502"/>
      <c r="G38" s="503"/>
      <c r="H38" s="504"/>
      <c r="I38" s="515" t="s">
        <v>71</v>
      </c>
      <c r="J38" s="516"/>
      <c r="K38" s="516"/>
      <c r="L38" s="516"/>
      <c r="M38" s="302"/>
      <c r="N38" s="303"/>
      <c r="O38" s="508"/>
      <c r="P38" s="509"/>
      <c r="Q38" s="489">
        <f>SUM(O38*M39)</f>
        <v>0</v>
      </c>
      <c r="R38" s="490"/>
      <c r="S38" s="58"/>
      <c r="V38" s="42"/>
      <c r="X38" s="245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L38" s="42"/>
    </row>
    <row r="39" spans="1:39" s="41" customFormat="1" ht="15" customHeight="1" x14ac:dyDescent="0.25">
      <c r="A39" s="164"/>
      <c r="F39" s="505"/>
      <c r="G39" s="506"/>
      <c r="H39" s="507"/>
      <c r="I39" s="542" t="s">
        <v>70</v>
      </c>
      <c r="J39" s="543"/>
      <c r="K39" s="543"/>
      <c r="L39" s="543"/>
      <c r="M39" s="540">
        <v>6</v>
      </c>
      <c r="N39" s="540"/>
      <c r="O39" s="510"/>
      <c r="P39" s="511"/>
      <c r="Q39" s="491"/>
      <c r="R39" s="492"/>
      <c r="S39" s="59"/>
      <c r="V39" s="42"/>
      <c r="X39" s="245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L39" s="42"/>
    </row>
    <row r="40" spans="1:39" s="41" customFormat="1" ht="18" customHeight="1" x14ac:dyDescent="0.2">
      <c r="A40" s="164"/>
      <c r="F40" s="74" t="s">
        <v>27</v>
      </c>
      <c r="G40" s="81"/>
      <c r="H40" s="156"/>
      <c r="I40" s="31" t="s">
        <v>32</v>
      </c>
      <c r="J40" s="32"/>
      <c r="K40" s="32"/>
      <c r="L40" s="32"/>
      <c r="M40" s="304"/>
      <c r="N40" s="305"/>
      <c r="O40" s="579">
        <v>1</v>
      </c>
      <c r="P40" s="580"/>
      <c r="Q40" s="581">
        <v>100</v>
      </c>
      <c r="R40" s="582"/>
      <c r="V40" s="42"/>
      <c r="X40" s="245"/>
      <c r="AL40" s="42"/>
      <c r="AM40" s="57"/>
    </row>
    <row r="41" spans="1:39" s="41" customFormat="1" ht="18" customHeight="1" thickBot="1" x14ac:dyDescent="0.3">
      <c r="A41" s="164"/>
      <c r="F41" s="493" t="s">
        <v>28</v>
      </c>
      <c r="G41" s="494"/>
      <c r="H41" s="495"/>
      <c r="I41" s="494"/>
      <c r="J41" s="494"/>
      <c r="K41" s="494"/>
      <c r="L41" s="494"/>
      <c r="M41" s="494"/>
      <c r="N41" s="494"/>
      <c r="O41" s="494"/>
      <c r="P41" s="496"/>
      <c r="Q41" s="497">
        <f>SUM(Q30:R40)</f>
        <v>100</v>
      </c>
      <c r="R41" s="498"/>
      <c r="S41" s="59"/>
      <c r="V41" s="42"/>
      <c r="X41" s="245"/>
      <c r="AL41" s="42"/>
    </row>
    <row r="42" spans="1:39" ht="12" customHeight="1" thickTop="1" thickBot="1" x14ac:dyDescent="0.25">
      <c r="A42" s="165"/>
      <c r="F42" s="82"/>
      <c r="G42" s="209"/>
      <c r="H42" s="210"/>
    </row>
    <row r="43" spans="1:39" s="41" customFormat="1" ht="21" customHeight="1" thickBot="1" x14ac:dyDescent="0.3">
      <c r="A43" s="205" t="s">
        <v>97</v>
      </c>
      <c r="F43" s="556" t="s">
        <v>94</v>
      </c>
      <c r="G43" s="556"/>
      <c r="H43" s="212"/>
      <c r="I43" s="208" t="s">
        <v>95</v>
      </c>
      <c r="J43" s="195"/>
      <c r="K43" s="195"/>
      <c r="L43" s="195"/>
      <c r="M43" s="195"/>
      <c r="N43" s="195"/>
      <c r="O43" s="195"/>
      <c r="P43" s="195"/>
      <c r="Q43" s="195"/>
      <c r="R43" s="195"/>
      <c r="S43" s="58"/>
      <c r="V43" s="42"/>
      <c r="X43" s="245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L43" s="42"/>
    </row>
    <row r="44" spans="1:39" s="41" customFormat="1" ht="21" thickBot="1" x14ac:dyDescent="0.3">
      <c r="A44" s="205" t="s">
        <v>97</v>
      </c>
      <c r="F44" s="557"/>
      <c r="G44" s="557"/>
      <c r="H44" s="213"/>
      <c r="I44" s="211" t="s">
        <v>163</v>
      </c>
      <c r="J44" s="207"/>
      <c r="K44" s="207"/>
      <c r="L44" s="207"/>
      <c r="M44" s="207"/>
      <c r="N44" s="207"/>
      <c r="O44" s="207"/>
      <c r="P44" s="207"/>
      <c r="Q44" s="207"/>
      <c r="R44" s="207"/>
      <c r="S44" s="58"/>
      <c r="V44" s="42"/>
      <c r="X44" s="245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L44" s="42"/>
    </row>
    <row r="45" spans="1:39" ht="22.5" customHeight="1" x14ac:dyDescent="0.2">
      <c r="A45" s="164"/>
      <c r="F45" s="558" t="s">
        <v>98</v>
      </c>
      <c r="G45" s="559"/>
      <c r="H45" s="559"/>
      <c r="I45" s="559"/>
      <c r="J45" s="560"/>
      <c r="K45" s="544" t="s">
        <v>96</v>
      </c>
      <c r="L45" s="545"/>
      <c r="M45" s="545"/>
      <c r="N45" s="546"/>
      <c r="O45" s="544" t="s">
        <v>38</v>
      </c>
      <c r="P45" s="545"/>
      <c r="Q45" s="545"/>
      <c r="R45" s="546"/>
      <c r="X45" s="245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41"/>
    </row>
    <row r="46" spans="1:39" s="41" customFormat="1" ht="26.25" customHeight="1" x14ac:dyDescent="0.25">
      <c r="A46" s="164"/>
      <c r="F46" s="547"/>
      <c r="G46" s="548"/>
      <c r="H46" s="548"/>
      <c r="I46" s="548"/>
      <c r="J46" s="549"/>
      <c r="K46" s="550"/>
      <c r="L46" s="551"/>
      <c r="M46" s="551"/>
      <c r="N46" s="552"/>
      <c r="O46" s="553"/>
      <c r="P46" s="554"/>
      <c r="Q46" s="554"/>
      <c r="R46" s="555"/>
      <c r="S46" s="123" t="s">
        <v>29</v>
      </c>
      <c r="V46" s="42"/>
      <c r="X46" s="245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L46" s="42"/>
    </row>
    <row r="47" spans="1:39" s="34" customFormat="1" ht="12" customHeight="1" thickBot="1" x14ac:dyDescent="0.25">
      <c r="A47" s="451"/>
      <c r="F47" s="314"/>
      <c r="G47" s="314"/>
      <c r="K47" s="314" t="s">
        <v>187</v>
      </c>
      <c r="S47" s="57"/>
      <c r="V47" s="49"/>
      <c r="X47" s="452"/>
      <c r="Y47" s="453"/>
      <c r="Z47" s="453"/>
      <c r="AA47" s="453"/>
      <c r="AB47" s="453"/>
      <c r="AC47" s="453"/>
      <c r="AD47" s="453"/>
      <c r="AE47" s="453"/>
      <c r="AF47" s="453"/>
      <c r="AG47" s="453"/>
      <c r="AH47" s="453"/>
      <c r="AI47" s="453"/>
      <c r="AJ47" s="453"/>
      <c r="AK47" s="2"/>
      <c r="AL47" s="49"/>
    </row>
    <row r="48" spans="1:39" s="33" customFormat="1" x14ac:dyDescent="0.2">
      <c r="A48" s="187"/>
      <c r="F48" s="75" t="s">
        <v>21</v>
      </c>
      <c r="G48" s="68"/>
      <c r="H48" s="35"/>
      <c r="I48" s="35"/>
      <c r="J48" s="35"/>
      <c r="K48" s="35"/>
      <c r="L48" s="35"/>
      <c r="M48" s="35"/>
      <c r="N48" s="35"/>
      <c r="O48" s="35"/>
      <c r="P48" s="35"/>
      <c r="R48" s="35"/>
      <c r="S48" s="55"/>
      <c r="V48" s="48"/>
      <c r="X48" s="68"/>
      <c r="AB48" s="1"/>
      <c r="AC48" s="19"/>
      <c r="AD48" s="1"/>
      <c r="AL48" s="48"/>
    </row>
    <row r="49" spans="1:40" s="33" customFormat="1" ht="32.25" customHeight="1" x14ac:dyDescent="0.2">
      <c r="A49" s="158" t="s">
        <v>57</v>
      </c>
      <c r="F49" s="541" t="s">
        <v>191</v>
      </c>
      <c r="G49" s="541"/>
      <c r="H49" s="541"/>
      <c r="I49" s="541"/>
      <c r="J49" s="541"/>
      <c r="K49" s="541"/>
      <c r="L49" s="541"/>
      <c r="M49" s="541"/>
      <c r="N49" s="541"/>
      <c r="O49" s="541"/>
      <c r="P49" s="541"/>
      <c r="Q49" s="541"/>
      <c r="R49" s="541"/>
      <c r="S49" s="55"/>
      <c r="V49" s="48"/>
      <c r="X49" s="68"/>
      <c r="AB49" s="1"/>
      <c r="AC49" s="19"/>
      <c r="AD49" s="1"/>
      <c r="AL49" s="48"/>
    </row>
    <row r="50" spans="1:40" ht="10.5" customHeight="1" thickBot="1" x14ac:dyDescent="0.25">
      <c r="A50" s="187"/>
      <c r="F50" s="78"/>
      <c r="G50" s="7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1:40" s="54" customFormat="1" ht="30.75" customHeight="1" thickBot="1" x14ac:dyDescent="0.4">
      <c r="A51" s="147" t="s">
        <v>57</v>
      </c>
      <c r="F51" s="512" t="s">
        <v>119</v>
      </c>
      <c r="G51" s="513"/>
      <c r="H51" s="513"/>
      <c r="I51" s="513"/>
      <c r="J51" s="513"/>
      <c r="K51" s="513"/>
      <c r="L51" s="513"/>
      <c r="M51" s="513"/>
      <c r="N51" s="513"/>
      <c r="O51" s="513"/>
      <c r="P51" s="513"/>
      <c r="Q51" s="513"/>
      <c r="R51" s="514"/>
      <c r="V51" s="144"/>
      <c r="X51" s="245"/>
      <c r="AL51" s="144"/>
    </row>
    <row r="52" spans="1:40" ht="24.75" customHeight="1" x14ac:dyDescent="0.3">
      <c r="A52" s="188"/>
      <c r="F52" s="149" t="s">
        <v>44</v>
      </c>
      <c r="G52" s="138"/>
      <c r="H52" s="38"/>
      <c r="J52" s="518" t="s">
        <v>193</v>
      </c>
      <c r="K52" s="518"/>
      <c r="L52" s="518"/>
      <c r="M52" s="518"/>
      <c r="N52" s="518"/>
      <c r="O52" s="518"/>
      <c r="P52" s="518"/>
      <c r="Q52" s="518"/>
      <c r="R52" s="518"/>
      <c r="S52" s="35"/>
      <c r="X52" s="251" t="s">
        <v>64</v>
      </c>
    </row>
    <row r="53" spans="1:40" ht="20.25" customHeight="1" x14ac:dyDescent="0.2">
      <c r="A53" s="188"/>
      <c r="G53" s="35"/>
      <c r="J53" s="519"/>
      <c r="K53" s="519"/>
      <c r="L53" s="519"/>
      <c r="M53" s="519"/>
      <c r="N53" s="519"/>
      <c r="O53" s="519"/>
      <c r="P53" s="519"/>
      <c r="Q53" s="519"/>
      <c r="R53" s="519"/>
      <c r="S53" s="35"/>
      <c r="X53" s="133" t="s">
        <v>45</v>
      </c>
      <c r="AH53" s="133" t="s">
        <v>48</v>
      </c>
    </row>
    <row r="54" spans="1:40" ht="18" customHeight="1" x14ac:dyDescent="0.3">
      <c r="A54" s="188"/>
      <c r="F54" s="132"/>
      <c r="G54" s="35"/>
      <c r="H54" s="41" t="s">
        <v>54</v>
      </c>
      <c r="I54" s="41"/>
      <c r="J54" s="41"/>
      <c r="K54" s="517" t="s">
        <v>146</v>
      </c>
      <c r="L54" s="517"/>
      <c r="M54" s="479" t="s">
        <v>55</v>
      </c>
      <c r="N54" s="479"/>
      <c r="O54" s="479"/>
      <c r="P54" s="479"/>
      <c r="Q54" s="41"/>
      <c r="R54" s="41"/>
      <c r="S54" s="54"/>
      <c r="U54" s="68" t="s">
        <v>108</v>
      </c>
      <c r="X54" s="68" t="s">
        <v>108</v>
      </c>
      <c r="Y54" s="134"/>
      <c r="Z54" s="134"/>
      <c r="AA54" s="134"/>
      <c r="AB54" s="134"/>
      <c r="AI54" s="134"/>
      <c r="AJ54" s="134"/>
      <c r="AK54" s="134"/>
      <c r="AM54" s="134"/>
      <c r="AN54" s="134"/>
    </row>
    <row r="55" spans="1:40" ht="20.25" customHeight="1" x14ac:dyDescent="0.2">
      <c r="A55" s="188"/>
      <c r="F55" s="35"/>
      <c r="G55" s="140" t="s">
        <v>51</v>
      </c>
      <c r="H55" s="488" t="s">
        <v>108</v>
      </c>
      <c r="I55" s="488"/>
      <c r="J55" s="488"/>
      <c r="K55" s="487" t="s">
        <v>147</v>
      </c>
      <c r="L55" s="487"/>
      <c r="M55" s="41"/>
      <c r="N55" s="480"/>
      <c r="O55" s="481"/>
      <c r="P55" s="9"/>
      <c r="Q55" s="41"/>
      <c r="R55" s="41"/>
      <c r="S55" s="54"/>
      <c r="U55" s="134" t="s">
        <v>127</v>
      </c>
      <c r="X55" s="134" t="s">
        <v>127</v>
      </c>
      <c r="Y55" s="134"/>
      <c r="Z55" s="134"/>
      <c r="AA55" s="134"/>
      <c r="AB55" s="134" t="s">
        <v>128</v>
      </c>
      <c r="AH55" s="134" t="s">
        <v>49</v>
      </c>
      <c r="AI55" s="134"/>
      <c r="AJ55" s="134"/>
      <c r="AK55" s="134"/>
      <c r="AM55" s="134"/>
      <c r="AN55" s="134"/>
    </row>
    <row r="56" spans="1:40" ht="20.25" customHeight="1" x14ac:dyDescent="0.2">
      <c r="A56" s="188"/>
      <c r="F56" s="35"/>
      <c r="G56" s="140"/>
      <c r="H56" s="488" t="s">
        <v>108</v>
      </c>
      <c r="I56" s="488"/>
      <c r="J56" s="488"/>
      <c r="K56" s="487" t="s">
        <v>147</v>
      </c>
      <c r="L56" s="487"/>
      <c r="M56" s="41"/>
      <c r="N56" s="480"/>
      <c r="O56" s="481"/>
      <c r="P56" s="9"/>
      <c r="Q56" s="41"/>
      <c r="R56" s="41"/>
      <c r="S56" s="54"/>
      <c r="U56" s="134" t="s">
        <v>46</v>
      </c>
      <c r="X56" s="134" t="s">
        <v>46</v>
      </c>
      <c r="Y56" s="134"/>
      <c r="Z56" s="134"/>
      <c r="AA56" s="134"/>
      <c r="AB56" s="134"/>
      <c r="AH56" s="134" t="s">
        <v>35</v>
      </c>
      <c r="AI56" s="134"/>
      <c r="AJ56" s="134"/>
      <c r="AK56" s="134"/>
      <c r="AM56" s="134"/>
      <c r="AN56" s="134"/>
    </row>
    <row r="57" spans="1:40" ht="20.25" customHeight="1" x14ac:dyDescent="0.2">
      <c r="A57" s="188"/>
      <c r="F57" s="35"/>
      <c r="G57" s="140"/>
      <c r="H57" s="488" t="s">
        <v>108</v>
      </c>
      <c r="I57" s="488"/>
      <c r="J57" s="488"/>
      <c r="K57" s="487" t="s">
        <v>147</v>
      </c>
      <c r="L57" s="487"/>
      <c r="M57" s="41"/>
      <c r="N57" s="480"/>
      <c r="O57" s="481"/>
      <c r="P57" s="9"/>
      <c r="Q57" s="475">
        <f>SUM(N55:O57)</f>
        <v>0</v>
      </c>
      <c r="R57" s="476"/>
      <c r="S57" s="54"/>
      <c r="U57" s="134" t="s">
        <v>47</v>
      </c>
      <c r="X57" s="134" t="s">
        <v>47</v>
      </c>
      <c r="Y57" s="134"/>
      <c r="Z57" s="134"/>
      <c r="AA57" s="134"/>
      <c r="AB57" s="134"/>
      <c r="AH57" s="134" t="s">
        <v>31</v>
      </c>
      <c r="AI57" s="134"/>
      <c r="AJ57" s="134"/>
      <c r="AK57" s="134"/>
      <c r="AM57" s="134"/>
      <c r="AN57" s="134"/>
    </row>
    <row r="58" spans="1:40" ht="20.25" customHeight="1" x14ac:dyDescent="0.2">
      <c r="A58" s="188"/>
      <c r="F58" s="35"/>
      <c r="G58" s="140"/>
      <c r="H58" s="51"/>
      <c r="I58" s="244"/>
      <c r="J58" s="244"/>
      <c r="K58" s="244"/>
      <c r="L58" s="244"/>
      <c r="M58" s="41"/>
      <c r="N58" s="41"/>
      <c r="O58" s="41"/>
      <c r="P58" s="9"/>
      <c r="Q58" s="43"/>
      <c r="R58" s="43"/>
      <c r="S58" s="54"/>
      <c r="U58" s="134" t="s">
        <v>118</v>
      </c>
      <c r="X58" s="134" t="s">
        <v>118</v>
      </c>
      <c r="Y58" s="134"/>
      <c r="Z58" s="134"/>
      <c r="AA58" s="134"/>
      <c r="AB58" s="134"/>
      <c r="AH58" s="134" t="s">
        <v>81</v>
      </c>
      <c r="AI58" s="134"/>
      <c r="AJ58" s="134"/>
      <c r="AK58" s="134"/>
      <c r="AM58" s="134"/>
      <c r="AN58" s="134"/>
    </row>
    <row r="59" spans="1:40" ht="20.25" customHeight="1" x14ac:dyDescent="0.2">
      <c r="A59" s="188"/>
      <c r="C59" s="52"/>
      <c r="D59" s="53"/>
      <c r="E59" s="52"/>
      <c r="F59" s="35"/>
      <c r="G59" s="140" t="s">
        <v>52</v>
      </c>
      <c r="H59" s="488" t="s">
        <v>108</v>
      </c>
      <c r="I59" s="488"/>
      <c r="J59" s="488"/>
      <c r="K59" s="487" t="s">
        <v>147</v>
      </c>
      <c r="L59" s="487"/>
      <c r="M59" s="41"/>
      <c r="N59" s="480"/>
      <c r="O59" s="481"/>
      <c r="P59" s="9"/>
      <c r="Q59" s="43"/>
      <c r="R59" s="43"/>
      <c r="S59" s="54"/>
      <c r="U59" s="134" t="s">
        <v>125</v>
      </c>
      <c r="X59" s="134" t="s">
        <v>125</v>
      </c>
      <c r="AA59" s="54" t="s">
        <v>126</v>
      </c>
      <c r="AC59" s="134"/>
      <c r="AD59" s="134"/>
      <c r="AE59" s="134"/>
      <c r="AF59" s="134"/>
      <c r="AH59" s="134" t="s">
        <v>82</v>
      </c>
      <c r="AI59" s="134"/>
      <c r="AJ59" s="134"/>
      <c r="AK59" s="134"/>
      <c r="AM59" s="134"/>
      <c r="AN59" s="134"/>
    </row>
    <row r="60" spans="1:40" ht="20.25" customHeight="1" x14ac:dyDescent="0.2">
      <c r="A60" s="188"/>
      <c r="C60" s="52"/>
      <c r="D60" s="53"/>
      <c r="E60" s="52"/>
      <c r="F60" s="35"/>
      <c r="G60" s="140"/>
      <c r="H60" s="488" t="s">
        <v>108</v>
      </c>
      <c r="I60" s="488"/>
      <c r="J60" s="488"/>
      <c r="K60" s="487" t="s">
        <v>147</v>
      </c>
      <c r="L60" s="487"/>
      <c r="M60" s="41"/>
      <c r="N60" s="480"/>
      <c r="O60" s="481"/>
      <c r="P60" s="9"/>
      <c r="Q60" s="43"/>
      <c r="R60" s="43"/>
      <c r="S60" s="54"/>
      <c r="U60" s="134" t="s">
        <v>123</v>
      </c>
      <c r="X60" s="134" t="s">
        <v>123</v>
      </c>
      <c r="AC60" s="134"/>
      <c r="AD60" s="134"/>
      <c r="AE60" s="134"/>
      <c r="AF60" s="134"/>
      <c r="AH60" s="577" t="s">
        <v>80</v>
      </c>
      <c r="AI60" s="577"/>
      <c r="AJ60" s="577"/>
      <c r="AK60" s="577"/>
      <c r="AL60" s="578"/>
      <c r="AM60" s="194"/>
      <c r="AN60" s="194"/>
    </row>
    <row r="61" spans="1:40" ht="20.25" customHeight="1" x14ac:dyDescent="0.2">
      <c r="A61" s="188"/>
      <c r="C61" s="52"/>
      <c r="D61" s="53"/>
      <c r="E61" s="52"/>
      <c r="F61" s="35"/>
      <c r="G61" s="140"/>
      <c r="H61" s="488" t="s">
        <v>108</v>
      </c>
      <c r="I61" s="488"/>
      <c r="J61" s="488"/>
      <c r="K61" s="487" t="s">
        <v>147</v>
      </c>
      <c r="L61" s="487"/>
      <c r="M61" s="41"/>
      <c r="N61" s="480"/>
      <c r="O61" s="481"/>
      <c r="P61" s="9"/>
      <c r="Q61" s="475">
        <f>SUM(N59:O61)</f>
        <v>0</v>
      </c>
      <c r="R61" s="476"/>
      <c r="S61" s="54"/>
      <c r="U61" s="134" t="s">
        <v>124</v>
      </c>
      <c r="X61" s="134" t="s">
        <v>124</v>
      </c>
      <c r="Y61" s="134"/>
      <c r="Z61" s="134"/>
      <c r="AA61" s="134"/>
      <c r="AB61" s="134"/>
      <c r="AH61" s="577"/>
      <c r="AI61" s="577"/>
      <c r="AJ61" s="577"/>
      <c r="AK61" s="577"/>
      <c r="AL61" s="578"/>
      <c r="AM61" s="194"/>
      <c r="AN61" s="194"/>
    </row>
    <row r="62" spans="1:40" ht="20.25" customHeight="1" x14ac:dyDescent="0.2">
      <c r="A62" s="188"/>
      <c r="C62" s="52"/>
      <c r="D62" s="53"/>
      <c r="E62" s="52"/>
      <c r="F62" s="35"/>
      <c r="G62" s="140"/>
      <c r="H62" s="51"/>
      <c r="I62" s="244"/>
      <c r="J62" s="244"/>
      <c r="K62" s="244"/>
      <c r="L62" s="244"/>
      <c r="M62" s="41"/>
      <c r="N62" s="41"/>
      <c r="O62" s="41"/>
      <c r="P62" s="9"/>
      <c r="Q62" s="43"/>
      <c r="R62" s="43"/>
      <c r="S62" s="54"/>
      <c r="U62" s="254" t="s">
        <v>129</v>
      </c>
      <c r="X62" s="134" t="s">
        <v>180</v>
      </c>
      <c r="Y62" s="134"/>
      <c r="Z62" s="134"/>
      <c r="AA62" s="134"/>
      <c r="AB62" s="134"/>
      <c r="AI62" s="134"/>
      <c r="AJ62" s="134"/>
      <c r="AK62" s="134"/>
      <c r="AM62" s="134"/>
      <c r="AN62" s="134"/>
    </row>
    <row r="63" spans="1:40" ht="20.25" customHeight="1" x14ac:dyDescent="0.2">
      <c r="A63" s="188"/>
      <c r="F63" s="35"/>
      <c r="G63" s="140" t="s">
        <v>53</v>
      </c>
      <c r="H63" s="488" t="s">
        <v>108</v>
      </c>
      <c r="I63" s="488"/>
      <c r="J63" s="488"/>
      <c r="K63" s="487" t="s">
        <v>147</v>
      </c>
      <c r="L63" s="487"/>
      <c r="M63" s="41"/>
      <c r="N63" s="480"/>
      <c r="O63" s="481"/>
      <c r="P63" s="9"/>
      <c r="Q63" s="43"/>
      <c r="R63" s="43"/>
      <c r="S63" s="54"/>
      <c r="U63" s="254" t="s">
        <v>131</v>
      </c>
      <c r="AH63" s="133" t="s">
        <v>50</v>
      </c>
      <c r="AK63" s="134"/>
      <c r="AM63" s="145"/>
      <c r="AN63" s="134"/>
    </row>
    <row r="64" spans="1:40" ht="20.25" customHeight="1" x14ac:dyDescent="0.2">
      <c r="A64" s="188"/>
      <c r="H64" s="488" t="s">
        <v>108</v>
      </c>
      <c r="I64" s="488"/>
      <c r="J64" s="488"/>
      <c r="K64" s="487" t="s">
        <v>147</v>
      </c>
      <c r="L64" s="487"/>
      <c r="M64" s="41"/>
      <c r="N64" s="480"/>
      <c r="O64" s="481"/>
      <c r="P64" s="9"/>
      <c r="Q64" s="43"/>
      <c r="R64" s="43"/>
      <c r="S64" s="54"/>
      <c r="U64" s="254" t="s">
        <v>180</v>
      </c>
      <c r="V64" s="36" t="s">
        <v>147</v>
      </c>
      <c r="AH64" s="35" t="s">
        <v>108</v>
      </c>
      <c r="AK64" s="134"/>
      <c r="AM64" s="146"/>
      <c r="AN64" s="134"/>
    </row>
    <row r="65" spans="1:40" ht="20.25" customHeight="1" thickBot="1" x14ac:dyDescent="0.25">
      <c r="A65" s="188"/>
      <c r="F65" s="134"/>
      <c r="G65" s="35"/>
      <c r="H65" s="488" t="s">
        <v>108</v>
      </c>
      <c r="I65" s="488"/>
      <c r="J65" s="488"/>
      <c r="K65" s="487" t="s">
        <v>147</v>
      </c>
      <c r="L65" s="487"/>
      <c r="M65" s="41"/>
      <c r="N65" s="480"/>
      <c r="O65" s="481"/>
      <c r="P65" s="9"/>
      <c r="Q65" s="477">
        <f>SUM(N63:O65)</f>
        <v>0</v>
      </c>
      <c r="R65" s="478"/>
      <c r="S65" s="54"/>
      <c r="U65" s="253" t="s">
        <v>183</v>
      </c>
      <c r="V65" s="36" t="s">
        <v>182</v>
      </c>
      <c r="X65" s="133" t="s">
        <v>83</v>
      </c>
      <c r="AH65" s="134" t="s">
        <v>129</v>
      </c>
      <c r="AK65" s="142"/>
      <c r="AM65" s="142"/>
      <c r="AN65" s="142"/>
    </row>
    <row r="66" spans="1:40" ht="18" customHeight="1" x14ac:dyDescent="0.2">
      <c r="A66" s="188"/>
      <c r="F66" s="134"/>
      <c r="G66" s="35"/>
      <c r="H66" s="51"/>
      <c r="I66" s="233"/>
      <c r="J66" s="233"/>
      <c r="K66" s="233"/>
      <c r="L66" s="233"/>
      <c r="M66" s="41"/>
      <c r="N66" s="41"/>
      <c r="O66" s="41"/>
      <c r="P66" s="41"/>
      <c r="Q66" s="483">
        <f>SUM(Q57+Q61+Q65)/3</f>
        <v>0</v>
      </c>
      <c r="R66" s="484"/>
      <c r="S66" s="54"/>
      <c r="U66" s="253" t="s">
        <v>84</v>
      </c>
      <c r="V66" s="36" t="s">
        <v>144</v>
      </c>
      <c r="Y66" s="134"/>
      <c r="Z66" s="134"/>
      <c r="AA66" s="134"/>
      <c r="AB66" s="134"/>
      <c r="AH66" s="134" t="s">
        <v>131</v>
      </c>
      <c r="AI66" s="134"/>
      <c r="AK66" s="142"/>
      <c r="AM66" s="54"/>
      <c r="AN66" s="54"/>
    </row>
    <row r="67" spans="1:40" ht="9.75" customHeight="1" thickBot="1" x14ac:dyDescent="0.25">
      <c r="A67" s="188"/>
      <c r="F67" s="139"/>
      <c r="G67" s="35"/>
      <c r="H67" s="54"/>
      <c r="I67" s="41"/>
      <c r="J67" s="41"/>
      <c r="K67" s="41"/>
      <c r="L67" s="41"/>
      <c r="M67" s="41"/>
      <c r="N67" s="41"/>
      <c r="O67" s="41"/>
      <c r="P67" s="41"/>
      <c r="Q67" s="485"/>
      <c r="R67" s="486"/>
      <c r="S67" s="54"/>
      <c r="U67" s="253" t="s">
        <v>145</v>
      </c>
      <c r="V67" s="36" t="s">
        <v>140</v>
      </c>
      <c r="X67" s="252" t="s">
        <v>84</v>
      </c>
      <c r="Y67" s="182"/>
      <c r="Z67" s="182"/>
      <c r="AA67" s="182"/>
      <c r="AB67" s="183" t="s">
        <v>85</v>
      </c>
      <c r="AC67" s="181"/>
      <c r="AD67" s="181"/>
      <c r="AE67" s="181"/>
      <c r="AF67" s="181"/>
      <c r="AG67" s="181"/>
      <c r="AH67" s="134" t="s">
        <v>130</v>
      </c>
      <c r="AI67" s="134"/>
    </row>
    <row r="68" spans="1:40" ht="18" customHeight="1" thickBot="1" x14ac:dyDescent="0.25">
      <c r="A68" s="188"/>
      <c r="F68" s="139"/>
      <c r="G68" s="35"/>
      <c r="H68" s="54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253" t="s">
        <v>139</v>
      </c>
      <c r="V68" s="36" t="s">
        <v>141</v>
      </c>
      <c r="X68" s="252" t="s">
        <v>143</v>
      </c>
      <c r="Y68" s="182"/>
      <c r="Z68" s="182"/>
      <c r="AA68" s="182"/>
      <c r="AB68" s="566" t="s">
        <v>86</v>
      </c>
      <c r="AC68" s="566"/>
      <c r="AD68" s="566"/>
      <c r="AE68" s="566"/>
      <c r="AF68" s="566"/>
      <c r="AG68" s="566"/>
      <c r="AI68" s="142"/>
    </row>
    <row r="69" spans="1:40" ht="18" customHeight="1" thickBot="1" x14ac:dyDescent="0.25">
      <c r="A69" s="188"/>
      <c r="F69" s="139"/>
      <c r="G69" s="569" t="s">
        <v>89</v>
      </c>
      <c r="H69" s="570"/>
      <c r="I69" s="570"/>
      <c r="J69" s="570"/>
      <c r="K69" s="570"/>
      <c r="L69" s="570"/>
      <c r="M69" s="570"/>
      <c r="N69" s="570"/>
      <c r="O69" s="570"/>
      <c r="P69" s="570"/>
      <c r="Q69" s="570"/>
      <c r="R69" s="571"/>
      <c r="S69" s="41"/>
      <c r="T69" s="41"/>
      <c r="U69" s="134" t="s">
        <v>49</v>
      </c>
      <c r="V69" s="36" t="s">
        <v>142</v>
      </c>
      <c r="X69" s="246"/>
      <c r="Y69" s="181"/>
      <c r="Z69" s="181"/>
      <c r="AA69" s="181"/>
      <c r="AB69" s="566"/>
      <c r="AC69" s="566"/>
      <c r="AD69" s="566"/>
      <c r="AE69" s="566"/>
      <c r="AF69" s="566"/>
      <c r="AG69" s="566"/>
      <c r="AI69" s="142"/>
      <c r="AJ69" s="134"/>
    </row>
    <row r="70" spans="1:40" ht="18" customHeight="1" x14ac:dyDescent="0.2">
      <c r="A70" s="188"/>
      <c r="F70" s="139"/>
      <c r="G70" s="172"/>
      <c r="H70" s="54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134" t="s">
        <v>35</v>
      </c>
      <c r="X70" s="252" t="s">
        <v>139</v>
      </c>
      <c r="Y70" s="182"/>
      <c r="Z70" s="182"/>
      <c r="AA70" s="182"/>
      <c r="AB70" s="566" t="s">
        <v>86</v>
      </c>
      <c r="AC70" s="566"/>
      <c r="AD70" s="566"/>
      <c r="AE70" s="566"/>
      <c r="AF70" s="566"/>
      <c r="AG70" s="566"/>
      <c r="AJ70" s="134"/>
    </row>
    <row r="71" spans="1:40" ht="18" customHeight="1" x14ac:dyDescent="0.2">
      <c r="A71" s="188"/>
      <c r="F71" s="134"/>
      <c r="G71" s="135" t="s">
        <v>56</v>
      </c>
      <c r="H71" s="284"/>
      <c r="I71" s="141"/>
      <c r="J71" s="141"/>
      <c r="K71" s="141"/>
      <c r="L71" s="141"/>
      <c r="M71" s="39"/>
      <c r="N71" s="39"/>
      <c r="O71" s="39"/>
      <c r="P71" s="39"/>
      <c r="Q71" s="39"/>
      <c r="R71" s="39"/>
      <c r="U71" s="134" t="s">
        <v>31</v>
      </c>
      <c r="X71" s="246"/>
      <c r="Y71" s="181"/>
      <c r="Z71" s="181"/>
      <c r="AA71" s="181"/>
      <c r="AB71" s="566"/>
      <c r="AC71" s="566"/>
      <c r="AD71" s="566"/>
      <c r="AE71" s="566"/>
      <c r="AF71" s="566"/>
      <c r="AG71" s="566"/>
      <c r="AJ71" s="142"/>
    </row>
    <row r="72" spans="1:40" ht="18" customHeight="1" x14ac:dyDescent="0.2">
      <c r="A72" s="188"/>
      <c r="F72" s="137"/>
      <c r="G72" s="136"/>
      <c r="H72" s="284"/>
      <c r="I72" s="141"/>
      <c r="J72" s="141"/>
      <c r="K72" s="141"/>
      <c r="L72" s="141"/>
      <c r="M72" s="39"/>
      <c r="N72" s="39"/>
      <c r="O72" s="39"/>
      <c r="P72" s="39"/>
      <c r="Q72" s="39"/>
      <c r="R72" s="39"/>
      <c r="U72" s="134" t="s">
        <v>81</v>
      </c>
      <c r="AJ72" s="142"/>
    </row>
    <row r="73" spans="1:40" x14ac:dyDescent="0.2">
      <c r="U73" s="134" t="s">
        <v>82</v>
      </c>
    </row>
    <row r="74" spans="1:40" x14ac:dyDescent="0.3">
      <c r="F74" s="149" t="s">
        <v>132</v>
      </c>
      <c r="U74" s="455" t="s">
        <v>192</v>
      </c>
    </row>
    <row r="75" spans="1:40" ht="11.25" customHeight="1" x14ac:dyDescent="0.2"/>
    <row r="76" spans="1:40" x14ac:dyDescent="0.2">
      <c r="M76" s="479" t="s">
        <v>55</v>
      </c>
      <c r="N76" s="479"/>
      <c r="O76" s="479"/>
      <c r="P76" s="479"/>
      <c r="X76" s="134"/>
    </row>
    <row r="77" spans="1:40" ht="20.25" customHeight="1" x14ac:dyDescent="0.2">
      <c r="F77" s="429" t="s">
        <v>164</v>
      </c>
      <c r="G77" s="429"/>
      <c r="H77" s="482" t="s">
        <v>108</v>
      </c>
      <c r="I77" s="482"/>
      <c r="J77" s="482"/>
      <c r="K77" s="482"/>
      <c r="L77" s="482"/>
      <c r="M77" s="41"/>
      <c r="N77" s="480"/>
      <c r="O77" s="481"/>
      <c r="P77" s="576" t="s">
        <v>181</v>
      </c>
      <c r="Q77" s="576"/>
      <c r="R77" s="576"/>
      <c r="X77" s="134" t="s">
        <v>121</v>
      </c>
    </row>
    <row r="78" spans="1:40" ht="20.25" customHeight="1" x14ac:dyDescent="0.2">
      <c r="F78" s="429"/>
      <c r="G78" s="429"/>
      <c r="H78" s="575" t="s">
        <v>121</v>
      </c>
      <c r="I78" s="575"/>
      <c r="J78" s="575"/>
      <c r="K78" s="575"/>
      <c r="L78" s="575"/>
      <c r="M78" s="41"/>
      <c r="N78" s="573"/>
      <c r="O78" s="574"/>
      <c r="P78" s="576"/>
      <c r="Q78" s="576"/>
      <c r="R78" s="576"/>
      <c r="T78" s="68"/>
      <c r="X78" s="430" t="s">
        <v>118</v>
      </c>
    </row>
    <row r="79" spans="1:40" ht="20.25" customHeight="1" x14ac:dyDescent="0.25">
      <c r="F79" s="299"/>
      <c r="G79" s="299"/>
      <c r="H79" s="235"/>
      <c r="I79" s="235"/>
      <c r="J79" s="235"/>
      <c r="K79" s="235"/>
      <c r="L79" s="235"/>
      <c r="M79" s="255"/>
      <c r="N79" s="255"/>
      <c r="O79" s="255"/>
      <c r="P79" s="576"/>
      <c r="Q79" s="576"/>
      <c r="R79" s="576"/>
      <c r="X79" s="431" t="s">
        <v>125</v>
      </c>
    </row>
    <row r="80" spans="1:40" ht="20.25" customHeight="1" x14ac:dyDescent="0.2">
      <c r="F80" s="474" t="s">
        <v>122</v>
      </c>
      <c r="G80" s="474"/>
      <c r="H80" s="482" t="s">
        <v>108</v>
      </c>
      <c r="I80" s="482"/>
      <c r="J80" s="482"/>
      <c r="K80" s="482"/>
      <c r="L80" s="482"/>
      <c r="M80" s="41"/>
      <c r="N80" s="480"/>
      <c r="O80" s="481"/>
      <c r="P80" s="41"/>
      <c r="X80" s="430" t="s">
        <v>124</v>
      </c>
    </row>
    <row r="82" spans="1:38" ht="18" customHeight="1" x14ac:dyDescent="0.2">
      <c r="A82" s="188"/>
      <c r="F82" s="134"/>
      <c r="G82" s="135" t="s">
        <v>56</v>
      </c>
      <c r="H82" s="169"/>
      <c r="I82" s="141"/>
      <c r="J82" s="141"/>
      <c r="K82" s="141"/>
      <c r="L82" s="141"/>
      <c r="M82" s="39"/>
      <c r="N82" s="39"/>
      <c r="O82" s="39"/>
      <c r="P82" s="39"/>
      <c r="Q82" s="39"/>
      <c r="R82" s="39"/>
      <c r="AJ82" s="142"/>
    </row>
    <row r="83" spans="1:38" x14ac:dyDescent="0.2">
      <c r="H83" s="169"/>
      <c r="I83" s="141"/>
      <c r="J83" s="141"/>
      <c r="K83" s="141"/>
      <c r="L83" s="141"/>
      <c r="M83" s="39"/>
      <c r="N83" s="39"/>
      <c r="O83" s="39"/>
      <c r="P83" s="39"/>
      <c r="Q83" s="39"/>
      <c r="R83" s="39"/>
    </row>
    <row r="84" spans="1:38" ht="18" customHeight="1" x14ac:dyDescent="0.2">
      <c r="A84" s="188"/>
      <c r="F84" s="137"/>
      <c r="G84" s="298"/>
      <c r="H84" s="298"/>
      <c r="I84" s="298"/>
      <c r="J84" s="298"/>
      <c r="K84" s="298"/>
      <c r="L84" s="298"/>
      <c r="M84" s="38"/>
      <c r="N84" s="38"/>
      <c r="O84" s="38"/>
      <c r="P84" s="38"/>
      <c r="Q84" s="38"/>
      <c r="R84" s="38"/>
      <c r="AJ84" s="142"/>
    </row>
    <row r="85" spans="1:38" ht="18" customHeight="1" thickBot="1" x14ac:dyDescent="0.35">
      <c r="A85" s="188"/>
      <c r="F85" s="149" t="s">
        <v>165</v>
      </c>
      <c r="G85" s="138"/>
      <c r="H85" s="78"/>
      <c r="M85" s="38"/>
    </row>
    <row r="86" spans="1:38" ht="36" customHeight="1" thickBot="1" x14ac:dyDescent="0.35">
      <c r="A86" s="188"/>
      <c r="F86" s="469" t="s">
        <v>197</v>
      </c>
      <c r="H86" s="464"/>
      <c r="I86" s="465"/>
      <c r="J86" s="465"/>
      <c r="K86" s="466"/>
      <c r="M86" s="467" t="s">
        <v>195</v>
      </c>
      <c r="O86" s="465"/>
      <c r="P86" s="465"/>
      <c r="Q86" s="465"/>
      <c r="R86" s="465"/>
    </row>
    <row r="87" spans="1:38" x14ac:dyDescent="0.2">
      <c r="A87" s="188"/>
      <c r="G87" s="35"/>
      <c r="H87" s="68"/>
      <c r="K87" s="202" t="s">
        <v>194</v>
      </c>
      <c r="N87" s="78" t="s">
        <v>87</v>
      </c>
      <c r="X87" s="68" t="s">
        <v>72</v>
      </c>
    </row>
    <row r="88" spans="1:38" ht="30.75" customHeight="1" x14ac:dyDescent="0.25">
      <c r="A88" s="184" t="s">
        <v>57</v>
      </c>
      <c r="F88" s="534" t="s">
        <v>88</v>
      </c>
      <c r="G88" s="534"/>
      <c r="H88" s="534"/>
      <c r="I88" s="534"/>
      <c r="J88" s="534"/>
      <c r="K88" s="534"/>
      <c r="L88" s="534"/>
      <c r="M88" s="534"/>
      <c r="N88" s="534"/>
      <c r="O88" s="534"/>
      <c r="P88" s="534"/>
      <c r="Q88" s="534"/>
      <c r="R88" s="534"/>
      <c r="Y88" s="185" t="s">
        <v>73</v>
      </c>
    </row>
    <row r="89" spans="1:38" ht="9.75" customHeight="1" x14ac:dyDescent="0.3">
      <c r="A89" s="184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Y89" s="186" t="s">
        <v>74</v>
      </c>
    </row>
    <row r="90" spans="1:38" s="54" customFormat="1" x14ac:dyDescent="0.25">
      <c r="A90" s="143"/>
      <c r="F90" s="472" t="s">
        <v>161</v>
      </c>
      <c r="G90" s="473"/>
      <c r="H90" s="473"/>
      <c r="I90" s="473"/>
      <c r="J90" s="473"/>
      <c r="K90" s="473"/>
      <c r="L90" s="473"/>
      <c r="M90" s="473"/>
      <c r="N90" s="473"/>
      <c r="O90" s="473"/>
      <c r="P90" s="473"/>
      <c r="Q90" s="473"/>
      <c r="R90" s="473"/>
      <c r="V90" s="144"/>
      <c r="X90" s="245"/>
      <c r="AL90" s="144"/>
    </row>
    <row r="91" spans="1:38" s="54" customFormat="1" ht="25.5" customHeight="1" x14ac:dyDescent="0.25">
      <c r="A91" s="143"/>
      <c r="F91" s="470" t="s">
        <v>190</v>
      </c>
      <c r="G91" s="471"/>
      <c r="H91" s="471"/>
      <c r="I91" s="471"/>
      <c r="J91" s="471"/>
      <c r="K91" s="471"/>
      <c r="L91" s="471"/>
      <c r="M91" s="471"/>
      <c r="N91" s="471"/>
      <c r="O91" s="471"/>
      <c r="P91" s="471"/>
      <c r="Q91" s="471"/>
      <c r="R91" s="471"/>
      <c r="V91" s="144"/>
      <c r="X91" s="245"/>
      <c r="AL91" s="144"/>
    </row>
    <row r="92" spans="1:38" s="54" customFormat="1" x14ac:dyDescent="0.25">
      <c r="A92" s="143"/>
      <c r="F92" s="472" t="s">
        <v>162</v>
      </c>
      <c r="G92" s="473"/>
      <c r="H92" s="473"/>
      <c r="I92" s="473"/>
      <c r="J92" s="473"/>
      <c r="K92" s="473"/>
      <c r="L92" s="473"/>
      <c r="M92" s="473"/>
      <c r="N92" s="473"/>
      <c r="O92" s="473"/>
      <c r="P92" s="473"/>
      <c r="Q92" s="473"/>
      <c r="R92" s="473"/>
      <c r="V92" s="144"/>
      <c r="X92" s="245"/>
      <c r="AL92" s="144"/>
    </row>
    <row r="93" spans="1:38" s="54" customFormat="1" x14ac:dyDescent="0.25">
      <c r="A93" s="143"/>
      <c r="V93" s="144"/>
      <c r="X93" s="245"/>
      <c r="AL93" s="144"/>
    </row>
    <row r="96" spans="1:38" ht="20.25" customHeight="1" x14ac:dyDescent="0.2"/>
    <row r="97" ht="20.25" customHeight="1" x14ac:dyDescent="0.2"/>
    <row r="98" ht="20.25" customHeight="1" x14ac:dyDescent="0.2"/>
    <row r="99" ht="20.25" customHeight="1" x14ac:dyDescent="0.2"/>
    <row r="100" ht="20.25" customHeight="1" x14ac:dyDescent="0.2"/>
    <row r="103" ht="20.25" customHeight="1" x14ac:dyDescent="0.2"/>
    <row r="104" ht="20.25" customHeight="1" x14ac:dyDescent="0.2"/>
    <row r="105" ht="20.25" customHeight="1" x14ac:dyDescent="0.2"/>
    <row r="106" ht="20.25" customHeight="1" x14ac:dyDescent="0.2"/>
  </sheetData>
  <sheetProtection selectLockedCells="1"/>
  <dataConsolidate/>
  <mergeCells count="118">
    <mergeCell ref="Q1:R1"/>
    <mergeCell ref="N78:O78"/>
    <mergeCell ref="H78:L78"/>
    <mergeCell ref="P77:R79"/>
    <mergeCell ref="AH60:AL61"/>
    <mergeCell ref="AB70:AG71"/>
    <mergeCell ref="O30:P30"/>
    <mergeCell ref="Q30:R30"/>
    <mergeCell ref="O40:P40"/>
    <mergeCell ref="Q40:R40"/>
    <mergeCell ref="K45:N45"/>
    <mergeCell ref="M54:P54"/>
    <mergeCell ref="I37:L37"/>
    <mergeCell ref="W1:X1"/>
    <mergeCell ref="F10:R10"/>
    <mergeCell ref="F11:L11"/>
    <mergeCell ref="M11:R11"/>
    <mergeCell ref="F24:I24"/>
    <mergeCell ref="F12:R12"/>
    <mergeCell ref="N16:R16"/>
    <mergeCell ref="H55:J55"/>
    <mergeCell ref="H56:J56"/>
    <mergeCell ref="O35:P35"/>
    <mergeCell ref="Q35:R35"/>
    <mergeCell ref="H64:J64"/>
    <mergeCell ref="H65:J65"/>
    <mergeCell ref="AB68:AG69"/>
    <mergeCell ref="G16:I16"/>
    <mergeCell ref="K20:M20"/>
    <mergeCell ref="G20:I20"/>
    <mergeCell ref="N20:R20"/>
    <mergeCell ref="M31:N31"/>
    <mergeCell ref="O31:P31"/>
    <mergeCell ref="Q31:R31"/>
    <mergeCell ref="N19:R19"/>
    <mergeCell ref="G17:I17"/>
    <mergeCell ref="G18:I18"/>
    <mergeCell ref="I38:L38"/>
    <mergeCell ref="K55:L55"/>
    <mergeCell ref="K56:L56"/>
    <mergeCell ref="K57:L57"/>
    <mergeCell ref="N17:R17"/>
    <mergeCell ref="N18:R18"/>
    <mergeCell ref="N55:O55"/>
    <mergeCell ref="N56:O56"/>
    <mergeCell ref="G69:R69"/>
    <mergeCell ref="H60:J60"/>
    <mergeCell ref="H63:J63"/>
    <mergeCell ref="G13:H13"/>
    <mergeCell ref="I13:R13"/>
    <mergeCell ref="M34:N34"/>
    <mergeCell ref="K64:L64"/>
    <mergeCell ref="F88:R88"/>
    <mergeCell ref="F90:R90"/>
    <mergeCell ref="F27:R27"/>
    <mergeCell ref="J26:R26"/>
    <mergeCell ref="F26:I26"/>
    <mergeCell ref="M37:N37"/>
    <mergeCell ref="F49:R49"/>
    <mergeCell ref="I39:L39"/>
    <mergeCell ref="O45:R45"/>
    <mergeCell ref="F46:J46"/>
    <mergeCell ref="K46:N46"/>
    <mergeCell ref="O46:R46"/>
    <mergeCell ref="O38:P39"/>
    <mergeCell ref="F43:G44"/>
    <mergeCell ref="F45:J45"/>
    <mergeCell ref="M39:N39"/>
    <mergeCell ref="M30:N30"/>
    <mergeCell ref="M32:N32"/>
    <mergeCell ref="O34:P34"/>
    <mergeCell ref="F29:N29"/>
    <mergeCell ref="G14:H14"/>
    <mergeCell ref="I14:R14"/>
    <mergeCell ref="G19:I19"/>
    <mergeCell ref="O29:P29"/>
    <mergeCell ref="Q29:R29"/>
    <mergeCell ref="Q34:R34"/>
    <mergeCell ref="O32:P32"/>
    <mergeCell ref="Q32:R32"/>
    <mergeCell ref="M35:N35"/>
    <mergeCell ref="H57:J57"/>
    <mergeCell ref="H59:J59"/>
    <mergeCell ref="Q38:R39"/>
    <mergeCell ref="F41:P41"/>
    <mergeCell ref="Q41:R41"/>
    <mergeCell ref="F36:H39"/>
    <mergeCell ref="O36:P37"/>
    <mergeCell ref="Q36:R37"/>
    <mergeCell ref="F51:R51"/>
    <mergeCell ref="I36:L36"/>
    <mergeCell ref="K59:L59"/>
    <mergeCell ref="K54:L54"/>
    <mergeCell ref="J52:R53"/>
    <mergeCell ref="F91:R91"/>
    <mergeCell ref="F92:R92"/>
    <mergeCell ref="F80:G80"/>
    <mergeCell ref="Q57:R57"/>
    <mergeCell ref="Q61:R61"/>
    <mergeCell ref="Q65:R65"/>
    <mergeCell ref="M76:P76"/>
    <mergeCell ref="N77:O77"/>
    <mergeCell ref="N80:O80"/>
    <mergeCell ref="H77:L77"/>
    <mergeCell ref="H80:L80"/>
    <mergeCell ref="Q66:R67"/>
    <mergeCell ref="N57:O57"/>
    <mergeCell ref="N59:O59"/>
    <mergeCell ref="N60:O60"/>
    <mergeCell ref="N61:O61"/>
    <mergeCell ref="N63:O63"/>
    <mergeCell ref="N64:O64"/>
    <mergeCell ref="N65:O65"/>
    <mergeCell ref="K65:L65"/>
    <mergeCell ref="K60:L60"/>
    <mergeCell ref="K61:L61"/>
    <mergeCell ref="K63:L63"/>
    <mergeCell ref="H61:J61"/>
  </mergeCells>
  <dataValidations count="6">
    <dataValidation type="list" allowBlank="1" sqref="G14:H14">
      <formula1>Gruppe</formula1>
    </dataValidation>
    <dataValidation type="list" allowBlank="1" showInputMessage="1" showErrorMessage="1" sqref="H80:L80">
      <formula1>$AH$64:$AH$67</formula1>
    </dataValidation>
    <dataValidation type="list" allowBlank="1" showInputMessage="1" showErrorMessage="1" sqref="H77">
      <formula1>LA</formula1>
    </dataValidation>
    <dataValidation type="list" allowBlank="1" showInputMessage="1" showErrorMessage="1" sqref="H78:L78">
      <formula1>$X$77:$X$80</formula1>
    </dataValidation>
    <dataValidation type="list" allowBlank="1" showInputMessage="1" showErrorMessage="1" sqref="K63:L65 K59:L61 K55:L57">
      <formula1>$V$64:$V$69</formula1>
    </dataValidation>
    <dataValidation type="list" allowBlank="1" sqref="H55:H57 H63:H65 H59:H61">
      <formula1>$U$54:$U$74</formula1>
    </dataValidation>
  </dataValidations>
  <hyperlinks>
    <hyperlink ref="M11" r:id="rId1"/>
    <hyperlink ref="F91:R91" r:id="rId2" display="http://www.tvschaffhausen.ch/munotcup.html"/>
  </hyperlinks>
  <pageMargins left="0.72" right="0.19685039370078741" top="0.34" bottom="0.19685039370078741" header="0.25" footer="0.11811023622047245"/>
  <pageSetup paperSize="9" scale="95" orientation="portrait" r:id="rId3"/>
  <rowBreaks count="1" manualBreakCount="1">
    <brk id="47" min="5" max="17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N11" sqref="N1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X21"/>
  <sheetViews>
    <sheetView topLeftCell="E1" zoomScale="70" zoomScaleNormal="70" workbookViewId="0">
      <selection activeCell="I33" sqref="I33"/>
    </sheetView>
  </sheetViews>
  <sheetFormatPr baseColWidth="10" defaultRowHeight="15" x14ac:dyDescent="0.25"/>
  <cols>
    <col min="1" max="1" width="5.7109375" style="90" customWidth="1"/>
    <col min="2" max="2" width="8.42578125" style="86" bestFit="1" customWidth="1"/>
    <col min="3" max="4" width="25" style="87" customWidth="1"/>
    <col min="5" max="5" width="10.5703125" style="88" customWidth="1"/>
    <col min="6" max="6" width="48" style="88" bestFit="1" customWidth="1"/>
    <col min="7" max="7" width="15" style="88" customWidth="1"/>
    <col min="8" max="8" width="13.28515625" style="89" customWidth="1"/>
    <col min="9" max="9" width="13.28515625" style="88" customWidth="1"/>
    <col min="10" max="10" width="5" style="88" customWidth="1"/>
    <col min="11" max="11" width="10.5703125" style="88" customWidth="1"/>
    <col min="12" max="12" width="11.42578125" style="88" customWidth="1"/>
    <col min="13" max="13" width="12" style="88" customWidth="1"/>
    <col min="14" max="14" width="7" style="88" customWidth="1"/>
    <col min="15" max="15" width="11.42578125" style="88" customWidth="1"/>
    <col min="16" max="16" width="12" style="88" customWidth="1"/>
    <col min="17" max="17" width="7" style="88" customWidth="1"/>
    <col min="18" max="18" width="11.42578125" style="88" customWidth="1"/>
    <col min="19" max="19" width="12" style="88" customWidth="1"/>
    <col min="20" max="21" width="5" style="89" customWidth="1"/>
    <col min="22" max="22" width="5" style="88" customWidth="1"/>
    <col min="23" max="26" width="5" style="85" customWidth="1"/>
    <col min="27" max="29" width="5" style="88" customWidth="1"/>
    <col min="30" max="31" width="5" style="89" customWidth="1"/>
    <col min="32" max="37" width="5" style="88" customWidth="1"/>
    <col min="38" max="38" width="1.85546875" style="88" customWidth="1"/>
    <col min="39" max="41" width="5" style="88" customWidth="1"/>
    <col min="42" max="42" width="21.5703125" style="88" bestFit="1" customWidth="1"/>
    <col min="43" max="43" width="5" style="88" bestFit="1" customWidth="1"/>
    <col min="44" max="44" width="19.28515625" style="88" bestFit="1" customWidth="1"/>
    <col min="45" max="45" width="5" style="88" bestFit="1" customWidth="1"/>
    <col min="46" max="46" width="4.5703125" style="88" bestFit="1" customWidth="1"/>
    <col min="47" max="47" width="5.42578125" style="88" bestFit="1" customWidth="1"/>
    <col min="48" max="48" width="2.140625" style="88" customWidth="1"/>
    <col min="49" max="50" width="8.28515625" style="88" customWidth="1"/>
    <col min="51" max="51" width="4.85546875" style="88" customWidth="1"/>
    <col min="52" max="52" width="5" style="88" customWidth="1"/>
    <col min="53" max="53" width="11.7109375" style="88" customWidth="1"/>
    <col min="54" max="54" width="5" style="88" bestFit="1" customWidth="1"/>
    <col min="55" max="55" width="11.140625" style="88" customWidth="1"/>
    <col min="56" max="56" width="5" style="88" bestFit="1" customWidth="1"/>
    <col min="57" max="57" width="18.42578125" style="88" customWidth="1"/>
    <col min="58" max="58" width="4.5703125" style="88" bestFit="1" customWidth="1"/>
    <col min="59" max="59" width="5.42578125" style="88" bestFit="1" customWidth="1"/>
    <col min="60" max="60" width="2.140625" style="88" customWidth="1"/>
    <col min="61" max="62" width="8.28515625" style="88" customWidth="1"/>
    <col min="63" max="63" width="4.85546875" style="88" customWidth="1"/>
    <col min="64" max="64" width="5.42578125" style="88" customWidth="1"/>
    <col min="65" max="66" width="17.7109375" style="90" customWidth="1"/>
    <col min="67" max="68" width="6.140625" style="88" customWidth="1"/>
    <col min="69" max="69" width="10.7109375" style="90" customWidth="1"/>
    <col min="70" max="70" width="5" style="88" customWidth="1"/>
    <col min="71" max="71" width="12.7109375" style="90" customWidth="1"/>
    <col min="72" max="72" width="5" style="90" customWidth="1"/>
    <col min="73" max="73" width="5.140625" style="65" customWidth="1"/>
    <col min="74" max="74" width="42.85546875" bestFit="1" customWidth="1"/>
    <col min="75" max="75" width="5.140625" bestFit="1" customWidth="1"/>
    <col min="76" max="76" width="3.28515625" customWidth="1"/>
    <col min="77" max="77" width="3.42578125" bestFit="1" customWidth="1"/>
    <col min="78" max="79" width="4.7109375" bestFit="1" customWidth="1"/>
    <col min="80" max="80" width="6.28515625" bestFit="1" customWidth="1"/>
    <col min="81" max="81" width="5.140625" bestFit="1" customWidth="1"/>
    <col min="82" max="82" width="4.140625" bestFit="1" customWidth="1"/>
    <col min="83" max="83" width="3.5703125" bestFit="1" customWidth="1"/>
    <col min="84" max="85" width="4.140625" bestFit="1" customWidth="1"/>
    <col min="86" max="86" width="4" bestFit="1" customWidth="1"/>
    <col min="87" max="87" width="5.140625" bestFit="1" customWidth="1"/>
    <col min="88" max="88" width="3.42578125" bestFit="1" customWidth="1"/>
    <col min="89" max="91" width="4.140625" bestFit="1" customWidth="1"/>
    <col min="92" max="92" width="3.42578125" bestFit="1" customWidth="1"/>
    <col min="93" max="93" width="5.140625" bestFit="1" customWidth="1"/>
    <col min="94" max="97" width="4.140625" bestFit="1" customWidth="1"/>
    <col min="98" max="98" width="5.140625" bestFit="1" customWidth="1"/>
    <col min="99" max="99" width="2.85546875" style="65" customWidth="1"/>
    <col min="100" max="100" width="3.28515625" bestFit="1" customWidth="1"/>
    <col min="101" max="101" width="3.28515625" style="65" customWidth="1"/>
    <col min="102" max="102" width="10" bestFit="1" customWidth="1"/>
    <col min="103" max="103" width="3.28515625" style="90" bestFit="1" customWidth="1"/>
    <col min="104" max="121" width="3.42578125" style="90" customWidth="1"/>
    <col min="122" max="16384" width="11.42578125" style="90"/>
  </cols>
  <sheetData>
    <row r="1" spans="2:102" x14ac:dyDescent="0.25">
      <c r="AD1" s="88"/>
      <c r="AE1" s="88"/>
    </row>
    <row r="2" spans="2:102" x14ac:dyDescent="0.25">
      <c r="AD2" s="88"/>
      <c r="AE2" s="88"/>
    </row>
    <row r="3" spans="2:102" s="98" customFormat="1" ht="60" customHeight="1" x14ac:dyDescent="0.25">
      <c r="B3" s="86"/>
      <c r="C3" s="259"/>
      <c r="D3" s="259"/>
      <c r="E3" s="92"/>
      <c r="F3" s="364" t="s">
        <v>167</v>
      </c>
      <c r="G3" s="92"/>
      <c r="H3" s="86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86"/>
      <c r="U3" s="86"/>
      <c r="V3" s="92"/>
      <c r="W3" s="93"/>
      <c r="X3" s="93"/>
      <c r="Y3" s="93"/>
      <c r="Z3" s="93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O3" s="92"/>
      <c r="BP3" s="92"/>
      <c r="BR3" s="92"/>
      <c r="BU3" s="91"/>
      <c r="BV3" s="365"/>
      <c r="BW3" s="365"/>
      <c r="BX3" s="365"/>
      <c r="BY3" s="365"/>
      <c r="BZ3" s="365"/>
      <c r="CA3" s="365"/>
      <c r="CB3" s="365"/>
      <c r="CC3" s="365"/>
      <c r="CD3" s="365"/>
      <c r="CE3" s="365"/>
      <c r="CF3" s="365"/>
      <c r="CG3" s="365"/>
      <c r="CH3" s="365"/>
      <c r="CI3" s="365"/>
      <c r="CJ3" s="365"/>
      <c r="CK3" s="365"/>
      <c r="CL3" s="365"/>
      <c r="CM3" s="365"/>
      <c r="CN3" s="365"/>
      <c r="CO3" s="365"/>
      <c r="CP3" s="365"/>
      <c r="CQ3" s="365"/>
      <c r="CR3" s="365"/>
      <c r="CS3" s="365"/>
      <c r="CT3" s="365"/>
      <c r="CU3" s="91"/>
      <c r="CV3" s="365"/>
      <c r="CW3" s="91"/>
      <c r="CX3" s="365"/>
    </row>
    <row r="4" spans="2:102" x14ac:dyDescent="0.25">
      <c r="C4" s="90"/>
      <c r="D4" s="90"/>
      <c r="F4" s="90"/>
      <c r="L4" s="87"/>
      <c r="N4" s="90"/>
      <c r="O4" s="87"/>
      <c r="Q4" s="90"/>
      <c r="R4" s="87"/>
      <c r="AD4" s="88"/>
      <c r="AE4" s="88"/>
    </row>
    <row r="5" spans="2:102" ht="21" thickBot="1" x14ac:dyDescent="0.35">
      <c r="C5" s="90"/>
      <c r="D5" s="90"/>
      <c r="H5" s="354">
        <v>2020</v>
      </c>
      <c r="L5" s="333">
        <v>2019</v>
      </c>
      <c r="O5" s="333">
        <v>2018</v>
      </c>
      <c r="R5" s="333">
        <v>2017</v>
      </c>
    </row>
    <row r="6" spans="2:102" ht="21" thickBot="1" x14ac:dyDescent="0.35">
      <c r="C6" s="90"/>
      <c r="D6" s="90"/>
      <c r="F6" s="334" t="s">
        <v>46</v>
      </c>
      <c r="G6" s="335"/>
      <c r="H6" s="355">
        <f>SUMIF('SHTV Zus '!F:F,F$6:F$19,'SHTV Zus '!H:H)</f>
        <v>0</v>
      </c>
      <c r="L6" s="352">
        <v>39</v>
      </c>
      <c r="O6" s="352">
        <v>58</v>
      </c>
      <c r="R6" s="349">
        <v>12</v>
      </c>
    </row>
    <row r="7" spans="2:102" ht="20.25" x14ac:dyDescent="0.3">
      <c r="C7" s="90"/>
      <c r="D7" s="90"/>
      <c r="F7" s="336" t="s">
        <v>123</v>
      </c>
      <c r="G7" s="337"/>
      <c r="H7" s="356">
        <f>SUMIF('SHTV Zus '!F:F,F$6:F$19,'SHTV Zus '!H:H)</f>
        <v>0</v>
      </c>
      <c r="I7" s="592">
        <f>SUM(H7:H8)</f>
        <v>0</v>
      </c>
      <c r="L7" s="349">
        <v>205</v>
      </c>
      <c r="M7" s="594">
        <f>SUM(L7:L8)</f>
        <v>209</v>
      </c>
      <c r="O7" s="349">
        <v>209</v>
      </c>
      <c r="P7" s="594">
        <f>SUM(O7:O8)</f>
        <v>265</v>
      </c>
      <c r="R7" s="350">
        <v>171</v>
      </c>
    </row>
    <row r="8" spans="2:102" ht="21" thickBot="1" x14ac:dyDescent="0.35">
      <c r="C8" s="90"/>
      <c r="D8" s="90"/>
      <c r="F8" s="336" t="s">
        <v>124</v>
      </c>
      <c r="G8" s="337"/>
      <c r="H8" s="357">
        <f>SUMIF('SHTV Zus '!F:F,F$6:F$19,'SHTV Zus '!H:H)</f>
        <v>0</v>
      </c>
      <c r="I8" s="593"/>
      <c r="L8" s="351">
        <v>4</v>
      </c>
      <c r="M8" s="595"/>
      <c r="O8" s="351">
        <v>56</v>
      </c>
      <c r="P8" s="595"/>
      <c r="R8" s="350"/>
    </row>
    <row r="9" spans="2:102" ht="20.25" x14ac:dyDescent="0.3">
      <c r="C9" s="90"/>
      <c r="D9" s="90"/>
      <c r="F9" s="338" t="s">
        <v>118</v>
      </c>
      <c r="G9" s="339"/>
      <c r="H9" s="358">
        <f>SUMIF('SHTV Zus '!F:F,F$6:F$19,'SHTV Zus '!H:H)</f>
        <v>0</v>
      </c>
      <c r="L9" s="353">
        <v>55</v>
      </c>
      <c r="O9" s="353">
        <v>66</v>
      </c>
      <c r="R9" s="350">
        <v>43</v>
      </c>
    </row>
    <row r="10" spans="2:102" ht="20.25" x14ac:dyDescent="0.3">
      <c r="C10" s="90"/>
      <c r="D10" s="90"/>
      <c r="F10" s="336" t="s">
        <v>125</v>
      </c>
      <c r="G10" s="337"/>
      <c r="H10" s="359">
        <f>SUMIF('SHTV Zus '!F:F,F$6:F$19,'SHTV Zus '!H:H)</f>
        <v>0</v>
      </c>
      <c r="L10" s="350">
        <v>33</v>
      </c>
      <c r="O10" s="350">
        <v>44</v>
      </c>
      <c r="R10" s="350">
        <v>53</v>
      </c>
    </row>
    <row r="11" spans="2:102" ht="20.25" x14ac:dyDescent="0.3">
      <c r="C11" s="90"/>
      <c r="D11" s="90"/>
      <c r="F11" s="336" t="s">
        <v>47</v>
      </c>
      <c r="G11" s="337"/>
      <c r="H11" s="359">
        <f>SUMIF('SHTV Zus '!F:F,F$6:F$19,'SHTV Zus '!H:H)</f>
        <v>0</v>
      </c>
      <c r="L11" s="350">
        <v>244</v>
      </c>
      <c r="O11" s="350">
        <v>331</v>
      </c>
      <c r="R11" s="350">
        <v>188</v>
      </c>
    </row>
    <row r="12" spans="2:102" ht="20.25" x14ac:dyDescent="0.3">
      <c r="C12" s="90"/>
      <c r="D12" s="90"/>
      <c r="F12" s="336" t="s">
        <v>127</v>
      </c>
      <c r="G12" s="337"/>
      <c r="H12" s="359">
        <f>SUMIF('SHTV Zus '!F:F,F$6:F$19,'SHTV Zus '!H:H)</f>
        <v>0</v>
      </c>
      <c r="L12" s="350">
        <v>223</v>
      </c>
      <c r="O12" s="350">
        <v>293</v>
      </c>
      <c r="R12" s="350">
        <v>199</v>
      </c>
    </row>
    <row r="13" spans="2:102" ht="20.25" x14ac:dyDescent="0.3">
      <c r="C13" s="90"/>
      <c r="D13" s="90"/>
      <c r="F13" s="336" t="s">
        <v>129</v>
      </c>
      <c r="G13" s="337"/>
      <c r="H13" s="359">
        <f>SUMIF('SHTV Zus '!F:F,F$6:F$19,'SHTV Zus '!H:H)</f>
        <v>0</v>
      </c>
      <c r="L13" s="350">
        <v>141</v>
      </c>
      <c r="O13" s="350">
        <v>190</v>
      </c>
      <c r="R13" s="350">
        <v>139</v>
      </c>
    </row>
    <row r="14" spans="2:102" ht="21" thickBot="1" x14ac:dyDescent="0.35">
      <c r="C14" s="90"/>
      <c r="D14" s="90"/>
      <c r="F14" s="336" t="s">
        <v>131</v>
      </c>
      <c r="G14" s="337"/>
      <c r="H14" s="359">
        <f>SUMIF('SHTV Zus '!F:F,F$6:F$19,'SHTV Zus '!H:H)</f>
        <v>0</v>
      </c>
      <c r="L14" s="350">
        <v>90</v>
      </c>
      <c r="O14" s="350">
        <v>119</v>
      </c>
      <c r="R14" s="350">
        <v>97</v>
      </c>
    </row>
    <row r="15" spans="2:102" ht="21" thickBot="1" x14ac:dyDescent="0.35">
      <c r="C15" s="90"/>
      <c r="D15" s="90"/>
      <c r="F15" s="341" t="s">
        <v>130</v>
      </c>
      <c r="G15" s="342"/>
      <c r="H15" s="360">
        <f>SUMIF('SHTV Zus '!F:F,F$6:F$19,'SHTV Zus '!H:H)</f>
        <v>0</v>
      </c>
      <c r="I15" s="343">
        <f>SUM(H6:H14)</f>
        <v>0</v>
      </c>
      <c r="L15" s="351"/>
      <c r="M15" s="340">
        <f>SUM(L6:L14)</f>
        <v>1034</v>
      </c>
      <c r="O15" s="351">
        <v>0</v>
      </c>
      <c r="P15" s="340">
        <f>SUM(O6:O14)</f>
        <v>1366</v>
      </c>
      <c r="R15" s="351"/>
      <c r="S15" s="340">
        <f>SUM(R6:R15)</f>
        <v>902</v>
      </c>
    </row>
    <row r="16" spans="2:102" ht="20.25" x14ac:dyDescent="0.3">
      <c r="C16" s="90"/>
      <c r="D16" s="90"/>
      <c r="F16" s="344" t="s">
        <v>49</v>
      </c>
      <c r="G16" s="345"/>
      <c r="H16" s="361">
        <f>SUMIF('SHTV Zus '!F:F,F$6:F$19,'SHTV Zus '!H:H)</f>
        <v>0</v>
      </c>
      <c r="L16" s="350">
        <v>11</v>
      </c>
      <c r="O16" s="350">
        <v>47</v>
      </c>
      <c r="R16" s="350">
        <v>30</v>
      </c>
    </row>
    <row r="17" spans="3:19" ht="20.25" x14ac:dyDescent="0.3">
      <c r="C17" s="90"/>
      <c r="D17" s="90"/>
      <c r="F17" s="346" t="s">
        <v>145</v>
      </c>
      <c r="G17" s="337"/>
      <c r="H17" s="359">
        <f>SUMIF('SHTV Zus '!F:F,F$6:F$19,'SHTV Zus '!H:H)</f>
        <v>0</v>
      </c>
      <c r="L17" s="350"/>
      <c r="O17" s="350">
        <v>27</v>
      </c>
      <c r="R17" s="350">
        <v>16</v>
      </c>
    </row>
    <row r="18" spans="3:19" ht="21" thickBot="1" x14ac:dyDescent="0.35">
      <c r="C18" s="90"/>
      <c r="D18" s="90"/>
      <c r="F18" s="346" t="s">
        <v>84</v>
      </c>
      <c r="G18" s="337"/>
      <c r="H18" s="359">
        <f>SUMIF('SHTV Zus '!F:F,F$6:F$19,'SHTV Zus '!H:H)</f>
        <v>0</v>
      </c>
      <c r="L18" s="350">
        <v>20</v>
      </c>
      <c r="O18" s="350">
        <v>35</v>
      </c>
      <c r="R18" s="350">
        <v>20</v>
      </c>
    </row>
    <row r="19" spans="3:19" ht="21" thickBot="1" x14ac:dyDescent="0.35">
      <c r="C19" s="90"/>
      <c r="D19" s="90"/>
      <c r="F19" s="347" t="s">
        <v>139</v>
      </c>
      <c r="G19" s="348"/>
      <c r="H19" s="362">
        <f>SUMIF('SHTV Zus '!F:F,F$6:F$19,'SHTV Zus '!H:H)</f>
        <v>0</v>
      </c>
      <c r="I19" s="343">
        <f>SUM(H16:H19)</f>
        <v>0</v>
      </c>
      <c r="L19" s="351"/>
      <c r="M19" s="340">
        <f>SUM(L16:L19)</f>
        <v>31</v>
      </c>
      <c r="O19" s="351">
        <v>0</v>
      </c>
      <c r="P19" s="340">
        <f>SUM(O16:O19)</f>
        <v>109</v>
      </c>
      <c r="R19" s="351"/>
      <c r="S19" s="340">
        <f>SUM(R16:R19)</f>
        <v>66</v>
      </c>
    </row>
    <row r="20" spans="3:19" ht="21" thickBot="1" x14ac:dyDescent="0.35">
      <c r="C20" s="90"/>
      <c r="D20" s="90"/>
      <c r="H20" s="363">
        <f>SUM(H6:H19)</f>
        <v>0</v>
      </c>
      <c r="L20" s="340">
        <f>SUM(L6:L19)</f>
        <v>1065</v>
      </c>
      <c r="O20" s="340">
        <f>SUM(O6:O19)</f>
        <v>1475</v>
      </c>
      <c r="R20" s="340">
        <f>SUM(R6:R19)</f>
        <v>968</v>
      </c>
    </row>
    <row r="21" spans="3:19" x14ac:dyDescent="0.25">
      <c r="C21" s="90"/>
      <c r="D21" s="90"/>
      <c r="N21" s="87"/>
      <c r="Q21" s="87"/>
    </row>
  </sheetData>
  <mergeCells count="3">
    <mergeCell ref="I7:I8"/>
    <mergeCell ref="P7:P8"/>
    <mergeCell ref="M7:M8"/>
  </mergeCells>
  <pageMargins left="0.31" right="0.38" top="0.78740157499999996" bottom="0.78740157499999996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90" zoomScaleNormal="90" workbookViewId="0">
      <selection activeCell="U11" sqref="U11"/>
    </sheetView>
  </sheetViews>
  <sheetFormatPr baseColWidth="10" defaultRowHeight="15" x14ac:dyDescent="0.25"/>
  <cols>
    <col min="1" max="1" width="3.5703125" style="90" bestFit="1" customWidth="1"/>
    <col min="2" max="2" width="19.42578125" style="259" customWidth="1"/>
    <col min="3" max="3" width="5.7109375" style="88" customWidth="1"/>
    <col min="4" max="4" width="9.28515625" style="87" customWidth="1"/>
    <col min="5" max="5" width="18.7109375" style="87" customWidth="1"/>
    <col min="6" max="6" width="22.7109375" style="88" bestFit="1" customWidth="1"/>
    <col min="7" max="7" width="13.5703125" style="88" customWidth="1"/>
    <col min="8" max="8" width="3.85546875" style="88" bestFit="1" customWidth="1"/>
    <col min="9" max="9" width="4.5703125" style="89" bestFit="1" customWidth="1"/>
    <col min="10" max="10" width="4.5703125" style="88" bestFit="1" customWidth="1"/>
    <col min="11" max="11" width="7.140625" style="88" customWidth="1"/>
    <col min="12" max="12" width="8.42578125" style="88" customWidth="1"/>
    <col min="13" max="13" width="13.28515625" style="88" bestFit="1" customWidth="1"/>
    <col min="14" max="14" width="7.7109375" style="88" bestFit="1" customWidth="1"/>
    <col min="15" max="15" width="3.85546875" style="65" customWidth="1"/>
    <col min="16" max="16" width="13" style="90" bestFit="1" customWidth="1"/>
    <col min="17" max="17" width="8.42578125" style="90" bestFit="1" customWidth="1"/>
    <col min="18" max="16384" width="11.42578125" style="90"/>
  </cols>
  <sheetData>
    <row r="1" spans="1:17" x14ac:dyDescent="0.2">
      <c r="A1" s="330" t="s">
        <v>43</v>
      </c>
      <c r="B1" s="330"/>
      <c r="C1" s="330"/>
      <c r="D1" s="330"/>
      <c r="E1" s="330"/>
      <c r="F1" s="330"/>
      <c r="G1" s="330"/>
      <c r="H1" s="330"/>
      <c r="I1" s="330"/>
      <c r="O1" s="91"/>
    </row>
    <row r="2" spans="1:17" s="64" customFormat="1" ht="15.75" thickBot="1" x14ac:dyDescent="0.3">
      <c r="A2" s="66"/>
      <c r="B2" s="280"/>
      <c r="C2" s="65"/>
      <c r="D2" s="65"/>
      <c r="E2" s="260"/>
      <c r="F2" s="65"/>
      <c r="G2" s="65"/>
      <c r="H2" s="316"/>
      <c r="I2" s="65"/>
      <c r="J2" s="65"/>
      <c r="K2" s="65"/>
      <c r="L2" s="65"/>
      <c r="M2" s="65"/>
      <c r="N2" s="65"/>
      <c r="O2" s="65"/>
    </row>
    <row r="3" spans="1:17" s="263" customFormat="1" ht="108" customHeight="1" thickBot="1" x14ac:dyDescent="0.25">
      <c r="A3" s="66"/>
      <c r="B3" s="280"/>
      <c r="C3" s="291"/>
      <c r="D3" s="603" t="s">
        <v>153</v>
      </c>
      <c r="E3" s="603"/>
      <c r="F3" s="603"/>
      <c r="G3" s="267" t="s">
        <v>61</v>
      </c>
      <c r="H3" s="264" t="s">
        <v>58</v>
      </c>
      <c r="I3" s="265" t="s">
        <v>59</v>
      </c>
      <c r="J3" s="266" t="s">
        <v>60</v>
      </c>
      <c r="K3" s="324" t="s">
        <v>37</v>
      </c>
      <c r="L3" s="324" t="s">
        <v>196</v>
      </c>
      <c r="M3" s="596" t="s">
        <v>63</v>
      </c>
      <c r="N3" s="597"/>
      <c r="O3" s="262"/>
      <c r="P3" s="598" t="s">
        <v>166</v>
      </c>
      <c r="Q3" s="599"/>
    </row>
    <row r="4" spans="1:17" s="258" customFormat="1" ht="28.5" customHeight="1" thickBot="1" x14ac:dyDescent="0.3">
      <c r="A4" s="329"/>
      <c r="B4" s="328"/>
      <c r="C4" s="152"/>
      <c r="D4" s="152"/>
      <c r="E4" s="152"/>
      <c r="F4" s="152"/>
      <c r="G4" s="150"/>
      <c r="H4" s="150"/>
      <c r="I4" s="151"/>
      <c r="J4" s="152"/>
      <c r="K4" s="152"/>
      <c r="L4" s="152"/>
      <c r="M4" s="152"/>
      <c r="N4" s="152"/>
      <c r="O4" s="152"/>
    </row>
    <row r="5" spans="1:17" s="193" customFormat="1" thickBot="1" x14ac:dyDescent="0.25">
      <c r="A5" s="600">
        <v>1</v>
      </c>
      <c r="B5" s="289" t="s">
        <v>148</v>
      </c>
      <c r="C5" s="459"/>
      <c r="D5" s="272" t="str">
        <f>VWJ!$G$14</f>
        <v>…</v>
      </c>
      <c r="E5" s="273">
        <f>VWJ!$I$14</f>
        <v>0</v>
      </c>
      <c r="F5" s="271">
        <f>VWJ!O34</f>
        <v>0</v>
      </c>
      <c r="G5" s="261">
        <f>VWJ!Q66</f>
        <v>0</v>
      </c>
      <c r="H5" s="317">
        <f>VWJ!Q57</f>
        <v>0</v>
      </c>
      <c r="I5" s="190">
        <f>VWJ!Q61</f>
        <v>0</v>
      </c>
      <c r="J5" s="325">
        <f>VWJ!Q65</f>
        <v>0</v>
      </c>
      <c r="K5" s="326">
        <f>VWJ!H44</f>
        <v>0</v>
      </c>
      <c r="L5" s="326">
        <f>VWJ!K86</f>
        <v>0</v>
      </c>
      <c r="M5" s="189">
        <f>VWJ!H71</f>
        <v>0</v>
      </c>
      <c r="N5" s="192">
        <f>VWJ!H72</f>
        <v>0</v>
      </c>
      <c r="O5" s="191"/>
      <c r="P5" s="236">
        <f>VWJ!H82</f>
        <v>0</v>
      </c>
      <c r="Q5" s="237">
        <f>VWJ!H83</f>
        <v>0</v>
      </c>
    </row>
    <row r="6" spans="1:17" s="94" customFormat="1" x14ac:dyDescent="0.25">
      <c r="A6" s="601"/>
      <c r="B6" s="289" t="s">
        <v>149</v>
      </c>
      <c r="C6" s="277">
        <v>0.1</v>
      </c>
      <c r="D6" s="269" t="str">
        <f>VWJ!$G$14</f>
        <v>…</v>
      </c>
      <c r="E6" s="276">
        <f>VWJ!$I$14</f>
        <v>0</v>
      </c>
      <c r="F6" s="277" t="str">
        <f>VWJ!H55</f>
        <v>…</v>
      </c>
      <c r="G6" s="332" t="str">
        <f>VWJ!K55</f>
        <v>….</v>
      </c>
      <c r="H6" s="318">
        <f>VWJ!N55</f>
        <v>0</v>
      </c>
      <c r="N6" s="88"/>
      <c r="O6" s="65"/>
    </row>
    <row r="7" spans="1:17" x14ac:dyDescent="0.25">
      <c r="A7" s="601"/>
      <c r="B7" s="289" t="s">
        <v>149</v>
      </c>
      <c r="C7" s="277">
        <v>0.1</v>
      </c>
      <c r="D7" s="270" t="str">
        <f>VWJ!$G$14</f>
        <v>…</v>
      </c>
      <c r="E7" s="276">
        <f>VWJ!$I$14</f>
        <v>0</v>
      </c>
      <c r="F7" s="277" t="str">
        <f>VWJ!H56</f>
        <v>…</v>
      </c>
      <c r="G7" s="277" t="str">
        <f>VWJ!K56</f>
        <v>….</v>
      </c>
      <c r="H7" s="318">
        <f>VWJ!N56</f>
        <v>0</v>
      </c>
    </row>
    <row r="8" spans="1:17" x14ac:dyDescent="0.25">
      <c r="A8" s="601"/>
      <c r="B8" s="289" t="s">
        <v>149</v>
      </c>
      <c r="C8" s="277">
        <v>0.1</v>
      </c>
      <c r="D8" s="270" t="str">
        <f>VWJ!$G$14</f>
        <v>…</v>
      </c>
      <c r="E8" s="276">
        <f>VWJ!$I$14</f>
        <v>0</v>
      </c>
      <c r="F8" s="277" t="str">
        <f>VWJ!H57</f>
        <v>…</v>
      </c>
      <c r="G8" s="277" t="str">
        <f>VWJ!K57</f>
        <v>….</v>
      </c>
      <c r="H8" s="318">
        <f>VWJ!N57</f>
        <v>0</v>
      </c>
    </row>
    <row r="9" spans="1:17" ht="14.25" x14ac:dyDescent="0.2">
      <c r="A9" s="601"/>
      <c r="B9" s="289" t="s">
        <v>149</v>
      </c>
      <c r="C9" s="278">
        <v>0.2</v>
      </c>
      <c r="D9" s="270" t="str">
        <f>VWJ!$G$14</f>
        <v>…</v>
      </c>
      <c r="E9" s="276">
        <f>VWJ!$I$14</f>
        <v>0</v>
      </c>
      <c r="F9" s="278" t="str">
        <f>VWJ!H59</f>
        <v>…</v>
      </c>
      <c r="G9" s="278" t="str">
        <f>VWJ!K59</f>
        <v>….</v>
      </c>
      <c r="H9" s="319">
        <f>VWJ!N59</f>
        <v>0</v>
      </c>
      <c r="O9" s="90"/>
    </row>
    <row r="10" spans="1:17" x14ac:dyDescent="0.25">
      <c r="A10" s="601"/>
      <c r="B10" s="289" t="s">
        <v>149</v>
      </c>
      <c r="C10" s="278">
        <v>0.2</v>
      </c>
      <c r="D10" s="270" t="str">
        <f>VWJ!$G$14</f>
        <v>…</v>
      </c>
      <c r="E10" s="276">
        <f>VWJ!$I$14</f>
        <v>0</v>
      </c>
      <c r="F10" s="278" t="str">
        <f>VWJ!H60</f>
        <v>…</v>
      </c>
      <c r="G10" s="278" t="str">
        <f>VWJ!K60</f>
        <v>….</v>
      </c>
      <c r="H10" s="319">
        <f>VWJ!N60</f>
        <v>0</v>
      </c>
    </row>
    <row r="11" spans="1:17" x14ac:dyDescent="0.25">
      <c r="A11" s="601"/>
      <c r="B11" s="289" t="s">
        <v>149</v>
      </c>
      <c r="C11" s="278">
        <v>0.2</v>
      </c>
      <c r="D11" s="270" t="str">
        <f>VWJ!$G$14</f>
        <v>…</v>
      </c>
      <c r="E11" s="276">
        <f>VWJ!$I$14</f>
        <v>0</v>
      </c>
      <c r="F11" s="278" t="str">
        <f>VWJ!H61</f>
        <v>…</v>
      </c>
      <c r="G11" s="278" t="str">
        <f>VWJ!K61</f>
        <v>….</v>
      </c>
      <c r="H11" s="319">
        <f>VWJ!N61</f>
        <v>0</v>
      </c>
    </row>
    <row r="12" spans="1:17" x14ac:dyDescent="0.25">
      <c r="A12" s="601"/>
      <c r="B12" s="289" t="s">
        <v>149</v>
      </c>
      <c r="C12" s="277">
        <v>0.3</v>
      </c>
      <c r="D12" s="270" t="str">
        <f>VWJ!$G$14</f>
        <v>…</v>
      </c>
      <c r="E12" s="276">
        <f>VWJ!$I$14</f>
        <v>0</v>
      </c>
      <c r="F12" s="277" t="str">
        <f>VWJ!H63</f>
        <v>…</v>
      </c>
      <c r="G12" s="277" t="str">
        <f>VWJ!K63</f>
        <v>….</v>
      </c>
      <c r="H12" s="318">
        <f>VWJ!N63</f>
        <v>0</v>
      </c>
    </row>
    <row r="13" spans="1:17" x14ac:dyDescent="0.25">
      <c r="A13" s="601"/>
      <c r="B13" s="289" t="s">
        <v>149</v>
      </c>
      <c r="C13" s="277">
        <v>0.3</v>
      </c>
      <c r="D13" s="270" t="str">
        <f>VWJ!$G$14</f>
        <v>…</v>
      </c>
      <c r="E13" s="276">
        <f>VWJ!$I$14</f>
        <v>0</v>
      </c>
      <c r="F13" s="277" t="str">
        <f>VWJ!H64</f>
        <v>…</v>
      </c>
      <c r="G13" s="277" t="str">
        <f>VWJ!K64</f>
        <v>….</v>
      </c>
      <c r="H13" s="318">
        <f>VWJ!N64</f>
        <v>0</v>
      </c>
    </row>
    <row r="14" spans="1:17" x14ac:dyDescent="0.25">
      <c r="A14" s="601"/>
      <c r="B14" s="289" t="s">
        <v>149</v>
      </c>
      <c r="C14" s="277">
        <v>0.3</v>
      </c>
      <c r="D14" s="270" t="str">
        <f>VWJ!$G$14</f>
        <v>…</v>
      </c>
      <c r="E14" s="276">
        <f>VWJ!$I$14</f>
        <v>0</v>
      </c>
      <c r="F14" s="277" t="str">
        <f>VWJ!H65</f>
        <v>…</v>
      </c>
      <c r="G14" s="277" t="str">
        <f>VWJ!K65</f>
        <v>….</v>
      </c>
      <c r="H14" s="318">
        <f>VWJ!N65</f>
        <v>0</v>
      </c>
    </row>
    <row r="15" spans="1:17" x14ac:dyDescent="0.25">
      <c r="A15" s="601"/>
      <c r="B15" s="290" t="s">
        <v>150</v>
      </c>
      <c r="C15" s="279">
        <v>0</v>
      </c>
      <c r="D15" s="269" t="str">
        <f>VWJ!$G$14</f>
        <v>…</v>
      </c>
      <c r="E15" s="274">
        <f>VWJ!$I$14</f>
        <v>0</v>
      </c>
      <c r="F15" s="279" t="str">
        <f>VWJ!H77</f>
        <v>…</v>
      </c>
      <c r="G15" s="279"/>
      <c r="H15" s="320">
        <f>VWJ!N77</f>
        <v>0</v>
      </c>
    </row>
    <row r="16" spans="1:17" s="440" customFormat="1" x14ac:dyDescent="0.25">
      <c r="A16" s="601"/>
      <c r="B16" s="432" t="s">
        <v>150</v>
      </c>
      <c r="C16" s="433">
        <v>0</v>
      </c>
      <c r="D16" s="434" t="str">
        <f>VWJ!$G$14</f>
        <v>…</v>
      </c>
      <c r="E16" s="435">
        <f>VWJ!$I$14</f>
        <v>0</v>
      </c>
      <c r="F16" s="433" t="str">
        <f>VWJ!H78</f>
        <v>..</v>
      </c>
      <c r="G16" s="433"/>
      <c r="H16" s="436">
        <f>VWJ!N78</f>
        <v>0</v>
      </c>
      <c r="I16" s="437"/>
      <c r="J16" s="438"/>
      <c r="K16" s="438"/>
      <c r="L16" s="438"/>
      <c r="M16" s="438"/>
      <c r="N16" s="438"/>
      <c r="O16" s="439"/>
    </row>
    <row r="17" spans="1:15" ht="15.75" thickBot="1" x14ac:dyDescent="0.3">
      <c r="A17" s="601"/>
      <c r="B17" s="290" t="s">
        <v>150</v>
      </c>
      <c r="C17" s="279">
        <v>0</v>
      </c>
      <c r="D17" s="275" t="str">
        <f>VWJ!$G$14</f>
        <v>…</v>
      </c>
      <c r="E17" s="273">
        <f>VWJ!$I$14</f>
        <v>0</v>
      </c>
      <c r="F17" s="279" t="str">
        <f>VWJ!H80</f>
        <v>…</v>
      </c>
      <c r="G17" s="279"/>
      <c r="H17" s="320">
        <f>VWJ!N80</f>
        <v>0</v>
      </c>
    </row>
    <row r="18" spans="1:15" ht="13.5" thickBot="1" x14ac:dyDescent="0.25">
      <c r="A18" s="602"/>
      <c r="B18" s="321" t="s">
        <v>37</v>
      </c>
      <c r="C18" s="331"/>
      <c r="D18" s="322" t="str">
        <f>VWJ!$G$14</f>
        <v>…</v>
      </c>
      <c r="E18" s="323">
        <f>VWJ!$I$14</f>
        <v>0</v>
      </c>
      <c r="F18" s="322">
        <f>VWJ!F46</f>
        <v>0</v>
      </c>
      <c r="G18" s="323"/>
      <c r="H18" s="327"/>
      <c r="I18" s="327"/>
      <c r="J18" s="327"/>
      <c r="K18" s="326">
        <f>VWJ!K46</f>
        <v>0</v>
      </c>
      <c r="L18" s="458">
        <f>VWJ!O46</f>
        <v>0</v>
      </c>
      <c r="M18" s="456">
        <f>VWJ!H43</f>
        <v>0</v>
      </c>
      <c r="N18" s="457">
        <f>VWJ!H44</f>
        <v>0</v>
      </c>
      <c r="O18" s="90"/>
    </row>
    <row r="19" spans="1:15" x14ac:dyDescent="0.25">
      <c r="A19" s="88"/>
      <c r="B19" s="268"/>
      <c r="D19" s="88"/>
    </row>
  </sheetData>
  <autoFilter ref="A4:T18"/>
  <mergeCells count="4">
    <mergeCell ref="M3:N3"/>
    <mergeCell ref="P3:Q3"/>
    <mergeCell ref="A5:A18"/>
    <mergeCell ref="D3:F3"/>
  </mergeCells>
  <pageMargins left="0.31" right="0.38" top="0.78740157499999996" bottom="0.78740157499999996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zoomScale="90" zoomScaleNormal="90" workbookViewId="0">
      <selection activeCell="A38" sqref="A38:XFD44"/>
    </sheetView>
  </sheetViews>
  <sheetFormatPr baseColWidth="10" defaultRowHeight="15" x14ac:dyDescent="0.25"/>
  <cols>
    <col min="2" max="2" width="7.28515625" customWidth="1"/>
    <col min="3" max="3" width="10.7109375" customWidth="1"/>
    <col min="4" max="4" width="20.28515625" customWidth="1"/>
    <col min="5" max="7" width="10.5703125" customWidth="1"/>
    <col min="8" max="8" width="10.7109375" customWidth="1"/>
    <col min="9" max="9" width="13.85546875" customWidth="1"/>
    <col min="10" max="11" width="13.5703125" customWidth="1"/>
    <col min="12" max="12" width="15.42578125" customWidth="1"/>
    <col min="13" max="13" width="20.140625" customWidth="1"/>
    <col min="14" max="14" width="16" customWidth="1"/>
    <col min="15" max="15" width="11.85546875" customWidth="1"/>
    <col min="17" max="18" width="17" customWidth="1"/>
    <col min="19" max="27" width="14" customWidth="1"/>
    <col min="29" max="29" width="2.85546875" customWidth="1"/>
    <col min="30" max="30" width="17.85546875" customWidth="1"/>
    <col min="31" max="31" width="17.28515625" customWidth="1"/>
  </cols>
  <sheetData>
    <row r="1" spans="1:31" x14ac:dyDescent="0.25">
      <c r="A1" s="604" t="s">
        <v>43</v>
      </c>
      <c r="B1" s="604"/>
      <c r="C1" s="604"/>
      <c r="D1" s="604"/>
      <c r="E1" s="604"/>
      <c r="F1" s="285"/>
      <c r="G1" s="285"/>
      <c r="H1" s="157"/>
    </row>
    <row r="3" spans="1:31" x14ac:dyDescent="0.25">
      <c r="A3" s="92"/>
      <c r="B3" s="95"/>
      <c r="C3" s="93"/>
      <c r="D3" s="93"/>
      <c r="E3" s="96"/>
      <c r="F3" s="96"/>
      <c r="G3" s="96"/>
      <c r="H3" s="96"/>
      <c r="I3" s="96"/>
      <c r="J3" s="96"/>
      <c r="K3" s="96"/>
      <c r="L3" s="96"/>
      <c r="M3" s="96"/>
      <c r="N3" s="97"/>
      <c r="O3" s="97"/>
    </row>
    <row r="4" spans="1:31" s="414" customFormat="1" ht="48" customHeight="1" x14ac:dyDescent="0.25">
      <c r="A4" s="412"/>
      <c r="B4" s="413"/>
      <c r="E4" s="415" t="str">
        <f>VWJ!F7</f>
        <v>Schaffhauser Meisterschaften im</v>
      </c>
      <c r="F4" s="416" t="str">
        <f>VWJ!F8</f>
        <v>Vereinsturnen Jugend  (SHMVJ)</v>
      </c>
      <c r="G4" s="417"/>
      <c r="J4" s="417"/>
      <c r="K4" s="417"/>
      <c r="L4" s="417"/>
      <c r="M4" s="417"/>
      <c r="N4" s="419"/>
      <c r="O4" s="418" t="s">
        <v>39</v>
      </c>
    </row>
    <row r="5" spans="1:31" ht="24" customHeight="1" x14ac:dyDescent="0.25">
      <c r="A5" s="90"/>
      <c r="D5" s="100" t="s">
        <v>40</v>
      </c>
      <c r="E5" s="100"/>
      <c r="F5" s="99"/>
      <c r="G5" s="100"/>
      <c r="H5" s="100"/>
      <c r="L5" s="100"/>
      <c r="M5" s="100"/>
      <c r="N5" s="100"/>
      <c r="O5" s="411" t="str">
        <f>VWJ!M8</f>
        <v>Samstag  16. Mai 2020</v>
      </c>
    </row>
    <row r="6" spans="1:31" ht="26.25" customHeight="1" thickBot="1" x14ac:dyDescent="0.3">
      <c r="A6" s="86"/>
      <c r="B6" s="86"/>
      <c r="C6" s="101"/>
      <c r="D6" s="101"/>
      <c r="E6" s="86">
        <f>VWJ!M30</f>
        <v>100</v>
      </c>
      <c r="F6" s="86">
        <f>VWJ!M31</f>
        <v>65</v>
      </c>
      <c r="G6" s="86">
        <f>VWJ!M32</f>
        <v>65</v>
      </c>
      <c r="H6" s="102">
        <f>VWJ!M34</f>
        <v>9</v>
      </c>
      <c r="I6" s="102">
        <f>VWJ!M35</f>
        <v>2.5</v>
      </c>
      <c r="J6" s="102">
        <f>VWJ!M37</f>
        <v>6</v>
      </c>
      <c r="K6" s="102">
        <f>VWJ!M39</f>
        <v>6</v>
      </c>
      <c r="L6" s="102"/>
      <c r="M6" s="86"/>
      <c r="N6" s="103"/>
      <c r="O6" s="103"/>
    </row>
    <row r="7" spans="1:31" ht="10.5" customHeight="1" x14ac:dyDescent="0.25">
      <c r="A7" s="67"/>
      <c r="B7" s="117"/>
      <c r="C7" s="228"/>
      <c r="D7" s="228"/>
      <c r="E7" s="118"/>
      <c r="F7" s="118"/>
      <c r="G7" s="118"/>
      <c r="H7" s="118"/>
      <c r="I7" s="104"/>
      <c r="J7" s="175"/>
      <c r="K7" s="176"/>
      <c r="L7" s="111"/>
      <c r="M7" s="112"/>
      <c r="N7" s="397"/>
      <c r="O7" s="119"/>
    </row>
    <row r="8" spans="1:31" s="427" customFormat="1" ht="21" customHeight="1" x14ac:dyDescent="0.25">
      <c r="A8" s="67"/>
      <c r="B8" s="420"/>
      <c r="C8" s="421"/>
      <c r="D8" s="421"/>
      <c r="E8" s="174"/>
      <c r="F8" s="428" t="str">
        <f>VWJ!J31</f>
        <v>LA</v>
      </c>
      <c r="G8" s="428" t="str">
        <f>VWJ!J32</f>
        <v>Spieltest</v>
      </c>
      <c r="H8" s="174"/>
      <c r="I8" s="422"/>
      <c r="J8" s="423"/>
      <c r="K8" s="424"/>
      <c r="L8" s="425"/>
      <c r="M8" s="426"/>
      <c r="N8" s="399"/>
      <c r="O8" s="121"/>
    </row>
    <row r="9" spans="1:31" s="286" customFormat="1" ht="92.25" customHeight="1" x14ac:dyDescent="0.25">
      <c r="A9" s="287"/>
      <c r="B9" s="122"/>
      <c r="C9" s="396">
        <f>'SHTV Zus '!C7</f>
        <v>0.1</v>
      </c>
      <c r="D9" s="229"/>
      <c r="E9" s="366" t="str">
        <f>VWJ!G30</f>
        <v xml:space="preserve">3-teiliger Vereinswettkampf </v>
      </c>
      <c r="F9" s="366" t="str">
        <f>VWJ!G31</f>
        <v xml:space="preserve">1-teiliger Vereinswettkampf </v>
      </c>
      <c r="G9" s="366" t="str">
        <f>VWJ!G31</f>
        <v xml:space="preserve">1-teiliger Vereinswettkampf </v>
      </c>
      <c r="H9" s="366" t="str">
        <f>VWJ!G34</f>
        <v>Festkarte pro Teilnehmer (nur 3-teiliger VW)</v>
      </c>
      <c r="I9" s="367" t="str">
        <f>VWJ!G35</f>
        <v>Pin für 1- und 3-teiliger VW</v>
      </c>
      <c r="J9" s="368" t="s">
        <v>68</v>
      </c>
      <c r="K9" s="369" t="s">
        <v>67</v>
      </c>
      <c r="L9" s="371" t="s">
        <v>42</v>
      </c>
      <c r="M9" s="370" t="s">
        <v>41</v>
      </c>
      <c r="N9" s="398" t="s">
        <v>37</v>
      </c>
      <c r="O9" s="288" t="s">
        <v>171</v>
      </c>
      <c r="AD9" s="607"/>
      <c r="AE9" s="607"/>
    </row>
    <row r="10" spans="1:31" ht="15.75" thickBot="1" x14ac:dyDescent="0.3">
      <c r="A10" s="64"/>
      <c r="B10" s="122"/>
      <c r="C10" s="229"/>
      <c r="D10" s="229"/>
      <c r="E10" s="120"/>
      <c r="F10" s="120"/>
      <c r="G10" s="120"/>
      <c r="H10" s="174"/>
      <c r="I10" s="105"/>
      <c r="J10" s="177"/>
      <c r="K10" s="178"/>
      <c r="L10" s="113"/>
      <c r="M10" s="114"/>
      <c r="N10" s="399"/>
      <c r="O10" s="121"/>
      <c r="AD10" s="605"/>
      <c r="AE10" s="605"/>
    </row>
    <row r="11" spans="1:31" ht="15.75" thickBot="1" x14ac:dyDescent="0.3">
      <c r="B11" s="167"/>
      <c r="C11" s="230"/>
      <c r="D11" s="230"/>
      <c r="E11" s="608">
        <f>SUM(E12:H12)</f>
        <v>0</v>
      </c>
      <c r="F11" s="609"/>
      <c r="G11" s="609"/>
      <c r="H11" s="610"/>
      <c r="I11" s="168">
        <f>SUM(I13*I6)</f>
        <v>0</v>
      </c>
      <c r="J11" s="608">
        <f>SUM(J12:K12)</f>
        <v>0</v>
      </c>
      <c r="K11" s="610"/>
      <c r="L11" s="168">
        <f>SUM(L13)</f>
        <v>100</v>
      </c>
      <c r="M11" s="168">
        <f>SUM(C11:L11)</f>
        <v>100</v>
      </c>
      <c r="N11" s="168">
        <f t="shared" ref="N11" si="0">SUM(D11:M11)</f>
        <v>200</v>
      </c>
      <c r="O11" s="168"/>
    </row>
    <row r="12" spans="1:31" ht="27.75" customHeight="1" thickBot="1" x14ac:dyDescent="0.3">
      <c r="B12" s="167"/>
      <c r="C12" s="230"/>
      <c r="D12" s="230"/>
      <c r="E12" s="401">
        <f t="shared" ref="E12:K12" si="1">SUM(E13*E6)</f>
        <v>0</v>
      </c>
      <c r="F12" s="401">
        <f t="shared" si="1"/>
        <v>0</v>
      </c>
      <c r="G12" s="401">
        <f t="shared" si="1"/>
        <v>0</v>
      </c>
      <c r="H12" s="401">
        <f t="shared" si="1"/>
        <v>0</v>
      </c>
      <c r="I12" s="401">
        <f t="shared" si="1"/>
        <v>0</v>
      </c>
      <c r="J12" s="401">
        <f t="shared" si="1"/>
        <v>0</v>
      </c>
      <c r="K12" s="401">
        <f t="shared" si="1"/>
        <v>0</v>
      </c>
      <c r="L12" s="372"/>
      <c r="M12" s="373"/>
      <c r="N12" s="373"/>
      <c r="O12" s="373"/>
    </row>
    <row r="13" spans="1:31" ht="15.75" thickBot="1" x14ac:dyDescent="0.3">
      <c r="B13" s="402"/>
      <c r="C13" s="403"/>
      <c r="D13" s="403"/>
      <c r="E13" s="404">
        <f t="shared" ref="E13:M13" si="2">SUM(E15:E33)</f>
        <v>0</v>
      </c>
      <c r="F13" s="404">
        <f t="shared" si="2"/>
        <v>0</v>
      </c>
      <c r="G13" s="404">
        <f t="shared" si="2"/>
        <v>0</v>
      </c>
      <c r="H13" s="404">
        <f t="shared" si="2"/>
        <v>0</v>
      </c>
      <c r="I13" s="405">
        <f t="shared" si="2"/>
        <v>0</v>
      </c>
      <c r="J13" s="406">
        <f t="shared" si="2"/>
        <v>0</v>
      </c>
      <c r="K13" s="407">
        <f t="shared" si="2"/>
        <v>0</v>
      </c>
      <c r="L13" s="408">
        <f t="shared" si="2"/>
        <v>100</v>
      </c>
      <c r="M13" s="409" t="e">
        <f t="shared" si="2"/>
        <v>#VALUE!</v>
      </c>
      <c r="N13" s="410" t="s">
        <v>168</v>
      </c>
      <c r="O13" s="410"/>
    </row>
    <row r="14" spans="1:31" ht="16.5" thickBot="1" x14ac:dyDescent="0.3">
      <c r="A14" s="92"/>
      <c r="B14" s="167"/>
      <c r="C14" s="230"/>
      <c r="D14" s="230"/>
      <c r="E14" s="374"/>
      <c r="F14" s="374"/>
      <c r="G14" s="374"/>
      <c r="H14" s="374"/>
      <c r="I14" s="394" t="s">
        <v>170</v>
      </c>
      <c r="J14" s="375"/>
      <c r="K14" s="376"/>
      <c r="L14" s="377"/>
      <c r="M14" s="378"/>
      <c r="N14" s="400">
        <f>SUM(N15:N33)</f>
        <v>0</v>
      </c>
      <c r="O14" s="379"/>
      <c r="Q14" s="71" t="s">
        <v>9</v>
      </c>
      <c r="R14" s="256"/>
      <c r="S14" s="153"/>
      <c r="T14" s="153"/>
      <c r="U14" s="153"/>
      <c r="V14" s="153"/>
      <c r="W14" s="153"/>
      <c r="X14" s="154" t="s">
        <v>14</v>
      </c>
      <c r="Y14" s="153"/>
      <c r="Z14" s="153"/>
      <c r="AA14" s="153"/>
      <c r="AB14" s="153"/>
      <c r="AC14" s="153"/>
      <c r="AD14" s="606" t="s">
        <v>36</v>
      </c>
      <c r="AE14" s="606"/>
    </row>
    <row r="15" spans="1:31" x14ac:dyDescent="0.25">
      <c r="A15" s="92"/>
      <c r="B15" s="395">
        <v>1</v>
      </c>
      <c r="C15" s="388" t="str">
        <f>VWJ!G14</f>
        <v>…</v>
      </c>
      <c r="D15" s="388">
        <f>VWJ!I14</f>
        <v>0</v>
      </c>
      <c r="E15" s="106" t="str">
        <f>VWJ!$O30</f>
        <v/>
      </c>
      <c r="F15" s="106" t="str">
        <f>VWJ!$O31</f>
        <v/>
      </c>
      <c r="G15" s="106" t="str">
        <f>VWJ!$O32</f>
        <v/>
      </c>
      <c r="H15" s="106">
        <f>VWJ!$O34</f>
        <v>0</v>
      </c>
      <c r="I15" s="389">
        <f>VWJ!$O35</f>
        <v>0</v>
      </c>
      <c r="J15" s="390">
        <f>VWJ!$O36</f>
        <v>0</v>
      </c>
      <c r="K15" s="391">
        <f>VWJ!$O38</f>
        <v>0</v>
      </c>
      <c r="L15" s="115">
        <v>100</v>
      </c>
      <c r="M15" s="392" t="e">
        <f>SUM(E15*E$6+F15*F$6+G15*G$6+H15*H$6+I15*I$6+J15*J$6+K15*K$6+L15)</f>
        <v>#VALUE!</v>
      </c>
      <c r="N15" s="461">
        <f>VWJ!H44</f>
        <v>0</v>
      </c>
      <c r="O15" s="393"/>
      <c r="Q15" s="110" t="str">
        <f>VWJ!G14</f>
        <v>…</v>
      </c>
      <c r="R15" s="110">
        <f>VWJ!I14</f>
        <v>0</v>
      </c>
      <c r="S15" s="109">
        <f>VWJ!G16</f>
        <v>0</v>
      </c>
      <c r="T15" s="109">
        <f>VWJ!G17</f>
        <v>0</v>
      </c>
      <c r="U15" s="109">
        <f>VWJ!G18</f>
        <v>0</v>
      </c>
      <c r="V15" s="109">
        <f>VWJ!G19</f>
        <v>0</v>
      </c>
      <c r="W15" s="109">
        <f>VWJ!G20</f>
        <v>0</v>
      </c>
      <c r="X15" s="110">
        <f>VWJ!N16</f>
        <v>0</v>
      </c>
      <c r="Y15" s="109">
        <f>VWJ!N17</f>
        <v>0</v>
      </c>
      <c r="Z15" s="109">
        <f>VWJ!N18</f>
        <v>0</v>
      </c>
      <c r="AA15" s="109">
        <f>VWJ!N19</f>
        <v>0</v>
      </c>
      <c r="AB15" s="109">
        <f>VWJ!N20</f>
        <v>0</v>
      </c>
      <c r="AC15" s="109"/>
      <c r="AD15" t="str">
        <f>VWJ!J24</f>
        <v>CH..</v>
      </c>
      <c r="AE15" s="109">
        <f>VWJ!J26</f>
        <v>0</v>
      </c>
    </row>
    <row r="16" spans="1:31" x14ac:dyDescent="0.25">
      <c r="B16" s="231">
        <v>2</v>
      </c>
      <c r="C16" s="232"/>
      <c r="D16" s="232"/>
      <c r="E16" s="106"/>
      <c r="F16" s="106"/>
      <c r="G16" s="106"/>
      <c r="H16" s="106"/>
      <c r="I16" s="107"/>
      <c r="J16" s="179"/>
      <c r="K16" s="180"/>
      <c r="L16" s="115"/>
      <c r="M16" s="116"/>
      <c r="N16" s="462"/>
      <c r="O16" s="108"/>
      <c r="T16" s="109"/>
      <c r="U16" s="109"/>
      <c r="V16" s="109"/>
      <c r="W16" s="109"/>
      <c r="X16" s="109"/>
      <c r="Y16" s="109"/>
    </row>
    <row r="17" spans="2:26" x14ac:dyDescent="0.25">
      <c r="B17" s="231">
        <v>3</v>
      </c>
      <c r="C17" s="232"/>
      <c r="D17" s="232"/>
      <c r="E17" s="106"/>
      <c r="F17" s="106"/>
      <c r="G17" s="106"/>
      <c r="H17" s="106"/>
      <c r="I17" s="107"/>
      <c r="J17" s="179"/>
      <c r="K17" s="180"/>
      <c r="L17" s="115"/>
      <c r="M17" s="116"/>
      <c r="N17" s="462"/>
      <c r="O17" s="108"/>
      <c r="T17" s="109"/>
      <c r="U17" s="109"/>
      <c r="V17" s="109"/>
      <c r="W17" s="109"/>
      <c r="X17" s="109"/>
      <c r="Y17" s="109"/>
    </row>
    <row r="18" spans="2:26" x14ac:dyDescent="0.25">
      <c r="B18" s="231">
        <v>4</v>
      </c>
      <c r="C18" s="232"/>
      <c r="D18" s="232"/>
      <c r="E18" s="106"/>
      <c r="F18" s="106"/>
      <c r="G18" s="106"/>
      <c r="H18" s="106"/>
      <c r="I18" s="107"/>
      <c r="J18" s="179"/>
      <c r="K18" s="180"/>
      <c r="L18" s="115"/>
      <c r="M18" s="116"/>
      <c r="N18" s="462"/>
      <c r="O18" s="108"/>
      <c r="T18" s="109"/>
      <c r="U18" s="109"/>
      <c r="V18" s="109"/>
      <c r="W18" s="109"/>
      <c r="X18" s="109"/>
      <c r="Y18" s="109"/>
    </row>
    <row r="19" spans="2:26" x14ac:dyDescent="0.25">
      <c r="B19" s="231">
        <v>5</v>
      </c>
      <c r="C19" s="232"/>
      <c r="D19" s="232"/>
      <c r="E19" s="106"/>
      <c r="F19" s="106"/>
      <c r="G19" s="106"/>
      <c r="H19" s="106"/>
      <c r="I19" s="107"/>
      <c r="J19" s="179"/>
      <c r="K19" s="180"/>
      <c r="L19" s="115"/>
      <c r="M19" s="116"/>
      <c r="N19" s="462"/>
      <c r="O19" s="108"/>
      <c r="T19" s="109"/>
      <c r="U19" s="109"/>
      <c r="V19" s="109"/>
      <c r="W19" s="109"/>
      <c r="X19" s="109"/>
      <c r="Y19" s="109"/>
      <c r="Z19" s="109"/>
    </row>
    <row r="20" spans="2:26" x14ac:dyDescent="0.25">
      <c r="B20" s="231">
        <v>6</v>
      </c>
      <c r="C20" s="232"/>
      <c r="D20" s="232"/>
      <c r="E20" s="106"/>
      <c r="F20" s="106"/>
      <c r="G20" s="106"/>
      <c r="H20" s="106"/>
      <c r="I20" s="107"/>
      <c r="J20" s="179"/>
      <c r="K20" s="180"/>
      <c r="L20" s="115"/>
      <c r="M20" s="116"/>
      <c r="N20" s="462"/>
      <c r="O20" s="108"/>
    </row>
    <row r="21" spans="2:26" x14ac:dyDescent="0.25">
      <c r="B21" s="231">
        <v>7</v>
      </c>
      <c r="C21" s="232"/>
      <c r="D21" s="232"/>
      <c r="E21" s="106"/>
      <c r="F21" s="106"/>
      <c r="G21" s="106"/>
      <c r="H21" s="106"/>
      <c r="I21" s="107"/>
      <c r="J21" s="179"/>
      <c r="K21" s="180"/>
      <c r="L21" s="115"/>
      <c r="M21" s="116"/>
      <c r="N21" s="462"/>
      <c r="O21" s="108"/>
    </row>
    <row r="22" spans="2:26" x14ac:dyDescent="0.25">
      <c r="B22" s="231">
        <v>8</v>
      </c>
      <c r="C22" s="232"/>
      <c r="D22" s="232"/>
      <c r="E22" s="106"/>
      <c r="F22" s="106"/>
      <c r="G22" s="106"/>
      <c r="H22" s="106"/>
      <c r="I22" s="107"/>
      <c r="J22" s="179"/>
      <c r="K22" s="180"/>
      <c r="L22" s="115"/>
      <c r="M22" s="116"/>
      <c r="N22" s="462"/>
      <c r="O22" s="108"/>
    </row>
    <row r="23" spans="2:26" x14ac:dyDescent="0.25">
      <c r="B23" s="231">
        <v>9</v>
      </c>
      <c r="C23" s="232"/>
      <c r="D23" s="232"/>
      <c r="E23" s="106"/>
      <c r="F23" s="106"/>
      <c r="G23" s="106"/>
      <c r="H23" s="106"/>
      <c r="I23" s="107"/>
      <c r="J23" s="179"/>
      <c r="K23" s="180"/>
      <c r="L23" s="115"/>
      <c r="M23" s="116"/>
      <c r="N23" s="462"/>
      <c r="O23" s="108"/>
    </row>
    <row r="24" spans="2:26" x14ac:dyDescent="0.25">
      <c r="B24" s="231">
        <v>10</v>
      </c>
      <c r="C24" s="232"/>
      <c r="D24" s="232"/>
      <c r="E24" s="106"/>
      <c r="F24" s="106"/>
      <c r="G24" s="106"/>
      <c r="H24" s="106"/>
      <c r="I24" s="107"/>
      <c r="J24" s="179"/>
      <c r="K24" s="180"/>
      <c r="L24" s="115"/>
      <c r="M24" s="116"/>
      <c r="N24" s="462"/>
      <c r="O24" s="108"/>
    </row>
    <row r="25" spans="2:26" x14ac:dyDescent="0.25">
      <c r="B25" s="231">
        <v>11</v>
      </c>
      <c r="C25" s="232"/>
      <c r="D25" s="232"/>
      <c r="E25" s="106"/>
      <c r="F25" s="106"/>
      <c r="G25" s="106"/>
      <c r="H25" s="106"/>
      <c r="I25" s="107"/>
      <c r="J25" s="179"/>
      <c r="K25" s="180"/>
      <c r="L25" s="115"/>
      <c r="M25" s="116"/>
      <c r="N25" s="462"/>
      <c r="O25" s="108"/>
    </row>
    <row r="26" spans="2:26" x14ac:dyDescent="0.25">
      <c r="B26" s="231">
        <v>12</v>
      </c>
      <c r="C26" s="232"/>
      <c r="D26" s="232"/>
      <c r="E26" s="106"/>
      <c r="F26" s="106"/>
      <c r="G26" s="106"/>
      <c r="H26" s="106"/>
      <c r="I26" s="107"/>
      <c r="J26" s="179"/>
      <c r="K26" s="180"/>
      <c r="L26" s="115"/>
      <c r="M26" s="116"/>
      <c r="N26" s="462"/>
      <c r="O26" s="108"/>
    </row>
    <row r="27" spans="2:26" x14ac:dyDescent="0.25">
      <c r="B27" s="231">
        <v>13</v>
      </c>
      <c r="C27" s="232"/>
      <c r="D27" s="232"/>
      <c r="E27" s="106"/>
      <c r="F27" s="106"/>
      <c r="G27" s="106"/>
      <c r="H27" s="106"/>
      <c r="I27" s="107"/>
      <c r="J27" s="179"/>
      <c r="K27" s="180"/>
      <c r="L27" s="115"/>
      <c r="M27" s="116"/>
      <c r="N27" s="462"/>
      <c r="O27" s="108"/>
    </row>
    <row r="28" spans="2:26" x14ac:dyDescent="0.25">
      <c r="B28" s="231">
        <v>14</v>
      </c>
      <c r="C28" s="232"/>
      <c r="D28" s="232"/>
      <c r="E28" s="106"/>
      <c r="F28" s="106"/>
      <c r="G28" s="106"/>
      <c r="H28" s="106"/>
      <c r="I28" s="107"/>
      <c r="J28" s="179"/>
      <c r="K28" s="180"/>
      <c r="L28" s="115"/>
      <c r="M28" s="116"/>
      <c r="N28" s="462"/>
      <c r="O28" s="108"/>
    </row>
    <row r="29" spans="2:26" x14ac:dyDescent="0.25">
      <c r="B29" s="231">
        <v>15</v>
      </c>
      <c r="C29" s="232"/>
      <c r="D29" s="232"/>
      <c r="E29" s="106"/>
      <c r="F29" s="106"/>
      <c r="G29" s="106"/>
      <c r="H29" s="106"/>
      <c r="I29" s="107"/>
      <c r="J29" s="179"/>
      <c r="K29" s="180"/>
      <c r="L29" s="115"/>
      <c r="M29" s="116"/>
      <c r="N29" s="462"/>
      <c r="O29" s="108"/>
    </row>
    <row r="30" spans="2:26" x14ac:dyDescent="0.25">
      <c r="B30" s="231">
        <v>16</v>
      </c>
      <c r="C30" s="232"/>
      <c r="D30" s="232"/>
      <c r="E30" s="106"/>
      <c r="F30" s="106"/>
      <c r="G30" s="106"/>
      <c r="H30" s="106"/>
      <c r="I30" s="107"/>
      <c r="J30" s="179"/>
      <c r="K30" s="180"/>
      <c r="L30" s="115"/>
      <c r="M30" s="116"/>
      <c r="N30" s="462"/>
      <c r="O30" s="108"/>
    </row>
    <row r="31" spans="2:26" x14ac:dyDescent="0.25">
      <c r="B31" s="231"/>
      <c r="C31" s="232"/>
      <c r="D31" s="232"/>
      <c r="E31" s="106"/>
      <c r="F31" s="106"/>
      <c r="G31" s="106"/>
      <c r="H31" s="106"/>
      <c r="I31" s="107"/>
      <c r="J31" s="179"/>
      <c r="K31" s="180"/>
      <c r="L31" s="115"/>
      <c r="M31" s="116"/>
      <c r="N31" s="462"/>
      <c r="O31" s="108"/>
    </row>
    <row r="32" spans="2:26" x14ac:dyDescent="0.25">
      <c r="B32" s="231">
        <v>21</v>
      </c>
      <c r="C32" s="232"/>
      <c r="D32" s="232"/>
      <c r="E32" s="106"/>
      <c r="F32" s="106"/>
      <c r="G32" s="106"/>
      <c r="H32" s="106"/>
      <c r="I32" s="107"/>
      <c r="J32" s="179"/>
      <c r="K32" s="180"/>
      <c r="L32" s="115"/>
      <c r="M32" s="116"/>
      <c r="N32" s="462"/>
      <c r="O32" s="108"/>
    </row>
    <row r="33" spans="2:15" x14ac:dyDescent="0.25">
      <c r="B33" s="231">
        <v>22</v>
      </c>
      <c r="C33" s="232"/>
      <c r="D33" s="232"/>
      <c r="E33" s="106"/>
      <c r="F33" s="106"/>
      <c r="G33" s="106"/>
      <c r="H33" s="106"/>
      <c r="I33" s="107"/>
      <c r="J33" s="179"/>
      <c r="K33" s="180"/>
      <c r="L33" s="115"/>
      <c r="M33" s="116"/>
      <c r="N33" s="462"/>
      <c r="O33" s="108"/>
    </row>
    <row r="34" spans="2:15" x14ac:dyDescent="0.25">
      <c r="B34" s="231">
        <v>23</v>
      </c>
      <c r="C34" s="232"/>
      <c r="D34" s="232"/>
      <c r="E34" s="106"/>
      <c r="F34" s="106"/>
      <c r="G34" s="106"/>
      <c r="H34" s="106"/>
      <c r="I34" s="107"/>
      <c r="J34" s="179"/>
      <c r="K34" s="180"/>
      <c r="L34" s="115"/>
      <c r="M34" s="116"/>
      <c r="N34" s="462"/>
      <c r="O34" s="108"/>
    </row>
    <row r="35" spans="2:15" ht="15.75" thickBot="1" x14ac:dyDescent="0.3">
      <c r="B35" s="231">
        <v>24</v>
      </c>
      <c r="C35" s="232"/>
      <c r="D35" s="232"/>
      <c r="E35" s="106"/>
      <c r="F35" s="106"/>
      <c r="G35" s="106"/>
      <c r="H35" s="106"/>
      <c r="I35" s="107"/>
      <c r="J35" s="179"/>
      <c r="K35" s="180"/>
      <c r="L35" s="115"/>
      <c r="M35" s="116"/>
      <c r="N35" s="462"/>
      <c r="O35" s="108"/>
    </row>
    <row r="36" spans="2:15" ht="15.75" thickBot="1" x14ac:dyDescent="0.3">
      <c r="B36" s="167"/>
      <c r="C36" s="380" t="s">
        <v>169</v>
      </c>
      <c r="D36" s="387"/>
      <c r="E36" s="381"/>
      <c r="F36" s="381"/>
      <c r="G36" s="381"/>
      <c r="H36" s="381"/>
      <c r="I36" s="382">
        <v>75</v>
      </c>
      <c r="J36" s="383"/>
      <c r="K36" s="384"/>
      <c r="L36" s="385"/>
      <c r="M36" s="386">
        <f>SUM(F$6+D36*G$6+E36*H$6+F36*I$6+G36*J$6+H36*K$6+I36*L$6+J36*M$6+K36*N$6+L36)</f>
        <v>65</v>
      </c>
      <c r="N36" s="386"/>
      <c r="O36" s="386"/>
    </row>
  </sheetData>
  <mergeCells count="6">
    <mergeCell ref="A1:E1"/>
    <mergeCell ref="AD10:AE10"/>
    <mergeCell ref="AD14:AE14"/>
    <mergeCell ref="AD9:AE9"/>
    <mergeCell ref="E11:H11"/>
    <mergeCell ref="J11:K11"/>
  </mergeCells>
  <conditionalFormatting sqref="E36:N36">
    <cfRule type="cellIs" dxfId="7" priority="3" operator="equal">
      <formula>0</formula>
    </cfRule>
  </conditionalFormatting>
  <conditionalFormatting sqref="M11:O12">
    <cfRule type="cellIs" dxfId="6" priority="8" operator="equal">
      <formula>0</formula>
    </cfRule>
  </conditionalFormatting>
  <conditionalFormatting sqref="E11">
    <cfRule type="cellIs" dxfId="5" priority="7" operator="equal">
      <formula>0</formula>
    </cfRule>
  </conditionalFormatting>
  <conditionalFormatting sqref="I11:J11">
    <cfRule type="cellIs" dxfId="4" priority="6" operator="equal">
      <formula>0</formula>
    </cfRule>
  </conditionalFormatting>
  <conditionalFormatting sqref="L11">
    <cfRule type="cellIs" dxfId="3" priority="5" operator="equal">
      <formula>0</formula>
    </cfRule>
  </conditionalFormatting>
  <conditionalFormatting sqref="N14">
    <cfRule type="cellIs" dxfId="2" priority="4" operator="equal">
      <formula>0</formula>
    </cfRule>
  </conditionalFormatting>
  <conditionalFormatting sqref="O36">
    <cfRule type="cellIs" dxfId="1" priority="1" operator="equal">
      <formula>0</formula>
    </cfRule>
  </conditionalFormatting>
  <conditionalFormatting sqref="O14">
    <cfRule type="cellIs" dxfId="0" priority="2" operator="equal">
      <formula>0</formula>
    </cfRule>
  </conditionalFormatting>
  <pageMargins left="1.1599999999999999" right="0.23622047244094491" top="0.35433070866141736" bottom="0.23622047244094491" header="0.27559055118110237" footer="0.19685039370078741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C19" sqref="C19"/>
    </sheetView>
  </sheetViews>
  <sheetFormatPr baseColWidth="10" defaultRowHeight="14.25" x14ac:dyDescent="0.2"/>
  <cols>
    <col min="1" max="1" width="15" style="441" customWidth="1"/>
    <col min="2" max="2" width="13.5703125" style="441" customWidth="1"/>
    <col min="3" max="3" width="3.7109375" style="441" customWidth="1"/>
    <col min="4" max="4" width="15.140625" style="441" customWidth="1"/>
    <col min="5" max="5" width="16.140625" style="441" customWidth="1"/>
    <col min="6" max="6" width="5.28515625" style="441" customWidth="1"/>
    <col min="7" max="7" width="37.28515625" style="441" bestFit="1" customWidth="1"/>
    <col min="8" max="8" width="9" style="441" customWidth="1"/>
    <col min="9" max="9" width="8.42578125" style="441" bestFit="1" customWidth="1"/>
    <col min="10" max="16384" width="11.42578125" style="441"/>
  </cols>
  <sheetData>
    <row r="1" spans="1:12" ht="60.75" customHeight="1" x14ac:dyDescent="0.2">
      <c r="A1" s="614" t="s">
        <v>189</v>
      </c>
      <c r="B1" s="603" t="s">
        <v>188</v>
      </c>
      <c r="C1" s="603"/>
      <c r="D1" s="603"/>
      <c r="E1" s="603"/>
      <c r="F1" s="603"/>
      <c r="G1" s="603"/>
      <c r="H1" s="603"/>
      <c r="K1" s="442"/>
      <c r="L1" s="442"/>
    </row>
    <row r="2" spans="1:12" ht="65.25" customHeight="1" x14ac:dyDescent="0.25">
      <c r="A2" s="615"/>
      <c r="B2" s="443" t="s">
        <v>179</v>
      </c>
      <c r="C2" s="443"/>
      <c r="D2" s="443"/>
      <c r="E2" s="443"/>
      <c r="F2" s="443"/>
      <c r="G2" s="443"/>
      <c r="H2" s="443"/>
      <c r="I2" s="444" t="s">
        <v>178</v>
      </c>
    </row>
    <row r="3" spans="1:12" s="446" customFormat="1" ht="21" customHeight="1" thickBot="1" x14ac:dyDescent="0.3">
      <c r="A3" s="445" t="s">
        <v>177</v>
      </c>
      <c r="B3" s="445"/>
      <c r="C3" s="445"/>
      <c r="D3" s="445"/>
      <c r="E3" s="445"/>
      <c r="F3" s="445"/>
      <c r="G3" s="445" t="s">
        <v>176</v>
      </c>
      <c r="H3" s="445" t="s">
        <v>23</v>
      </c>
    </row>
    <row r="4" spans="1:12" s="446" customFormat="1" ht="22.5" customHeight="1" x14ac:dyDescent="0.25">
      <c r="A4" s="447"/>
      <c r="B4" s="448"/>
      <c r="C4" s="448"/>
      <c r="D4" s="448"/>
      <c r="E4" s="448"/>
      <c r="F4" s="448"/>
      <c r="G4" s="448"/>
      <c r="H4" s="448"/>
      <c r="I4" s="616">
        <f>SUM(H4:H8)</f>
        <v>0</v>
      </c>
    </row>
    <row r="5" spans="1:12" s="446" customFormat="1" ht="22.5" customHeight="1" x14ac:dyDescent="0.25">
      <c r="A5" s="447"/>
      <c r="B5" s="448"/>
      <c r="C5" s="448"/>
      <c r="D5" s="448"/>
      <c r="E5" s="448"/>
      <c r="F5" s="448"/>
      <c r="G5" s="448"/>
      <c r="H5" s="448"/>
      <c r="I5" s="617"/>
    </row>
    <row r="6" spans="1:12" s="446" customFormat="1" ht="22.5" customHeight="1" x14ac:dyDescent="0.25">
      <c r="A6" s="447"/>
      <c r="B6" s="448"/>
      <c r="C6" s="448"/>
      <c r="D6" s="448"/>
      <c r="E6" s="448"/>
      <c r="F6" s="448"/>
      <c r="G6" s="448"/>
      <c r="H6" s="448"/>
      <c r="I6" s="617"/>
    </row>
    <row r="7" spans="1:12" s="446" customFormat="1" ht="22.5" customHeight="1" x14ac:dyDescent="0.25">
      <c r="A7" s="447"/>
      <c r="B7" s="448"/>
      <c r="C7" s="448"/>
      <c r="D7" s="448"/>
      <c r="E7" s="448"/>
      <c r="F7" s="448"/>
      <c r="G7" s="448"/>
      <c r="H7" s="448"/>
      <c r="I7" s="617"/>
    </row>
    <row r="8" spans="1:12" s="446" customFormat="1" ht="22.5" customHeight="1" thickBot="1" x14ac:dyDescent="0.3">
      <c r="A8" s="447"/>
      <c r="B8" s="448"/>
      <c r="C8" s="448"/>
      <c r="D8" s="448"/>
      <c r="E8" s="448"/>
      <c r="F8" s="448"/>
      <c r="G8" s="448"/>
      <c r="H8" s="448"/>
      <c r="I8" s="618"/>
    </row>
    <row r="9" spans="1:12" s="446" customFormat="1" ht="22.5" customHeight="1" x14ac:dyDescent="0.25">
      <c r="A9" s="447" t="s">
        <v>175</v>
      </c>
      <c r="B9" s="449"/>
      <c r="C9" s="449"/>
      <c r="D9" s="449"/>
      <c r="E9" s="449"/>
      <c r="F9" s="449"/>
      <c r="G9" s="449"/>
      <c r="H9" s="450"/>
    </row>
    <row r="10" spans="1:12" s="446" customFormat="1" x14ac:dyDescent="0.25"/>
    <row r="11" spans="1:12" s="446" customFormat="1" ht="15" thickBot="1" x14ac:dyDescent="0.3"/>
    <row r="12" spans="1:12" s="446" customFormat="1" ht="27" customHeight="1" thickBot="1" x14ac:dyDescent="0.3">
      <c r="A12" s="611" t="s">
        <v>174</v>
      </c>
      <c r="B12" s="612"/>
      <c r="C12" s="612"/>
      <c r="D12" s="612"/>
      <c r="E12" s="612"/>
      <c r="F12" s="612"/>
      <c r="G12" s="612"/>
      <c r="H12" s="612"/>
      <c r="I12" s="613"/>
    </row>
    <row r="14" spans="1:12" x14ac:dyDescent="0.2">
      <c r="A14" s="441" t="s">
        <v>173</v>
      </c>
    </row>
  </sheetData>
  <mergeCells count="4">
    <mergeCell ref="A12:I12"/>
    <mergeCell ref="B1:H1"/>
    <mergeCell ref="A1:A2"/>
    <mergeCell ref="I4:I8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Zeros="0" zoomScale="70" zoomScaleNormal="70" workbookViewId="0">
      <selection activeCell="G30" sqref="G30"/>
    </sheetView>
  </sheetViews>
  <sheetFormatPr baseColWidth="10" defaultRowHeight="15" x14ac:dyDescent="0.25"/>
  <cols>
    <col min="1" max="1" width="10.7109375" customWidth="1"/>
    <col min="2" max="2" width="27.5703125" customWidth="1"/>
    <col min="3" max="3" width="19.7109375" bestFit="1" customWidth="1"/>
    <col min="4" max="4" width="16.5703125" customWidth="1"/>
    <col min="5" max="5" width="17.140625" customWidth="1"/>
  </cols>
  <sheetData>
    <row r="1" spans="1:11" x14ac:dyDescent="0.25">
      <c r="A1" s="54"/>
      <c r="B1" s="54"/>
      <c r="C1" s="54"/>
      <c r="D1" s="54"/>
      <c r="E1" s="54"/>
      <c r="G1" s="257"/>
      <c r="H1" s="257" t="s">
        <v>43</v>
      </c>
      <c r="I1" s="257"/>
      <c r="J1" s="257"/>
      <c r="K1" s="257"/>
    </row>
    <row r="2" spans="1:11" x14ac:dyDescent="0.25">
      <c r="A2" s="54"/>
      <c r="B2" s="54"/>
      <c r="C2" s="54"/>
      <c r="D2" s="54"/>
      <c r="E2" s="54"/>
    </row>
    <row r="3" spans="1:11" x14ac:dyDescent="0.25">
      <c r="A3" s="54"/>
      <c r="B3" s="54"/>
      <c r="C3" s="54"/>
      <c r="D3" s="54"/>
      <c r="E3" s="54"/>
    </row>
    <row r="4" spans="1:11" x14ac:dyDescent="0.25">
      <c r="A4" s="54"/>
      <c r="B4" s="54"/>
      <c r="C4" s="54"/>
      <c r="D4" s="54"/>
      <c r="E4" s="54"/>
    </row>
    <row r="5" spans="1:11" x14ac:dyDescent="0.25">
      <c r="E5" s="54"/>
    </row>
    <row r="6" spans="1:11" x14ac:dyDescent="0.25">
      <c r="A6" s="68"/>
      <c r="B6" s="68"/>
      <c r="C6" s="68"/>
      <c r="D6" s="35"/>
      <c r="E6" s="35"/>
    </row>
    <row r="7" spans="1:11" ht="25.5" customHeight="1" x14ac:dyDescent="0.25">
      <c r="A7" s="68"/>
      <c r="B7" s="222" t="s">
        <v>62</v>
      </c>
      <c r="C7" s="296" t="str">
        <f>VWJ!G14</f>
        <v>…</v>
      </c>
      <c r="D7" s="227">
        <f>VWJ!I14</f>
        <v>0</v>
      </c>
    </row>
    <row r="8" spans="1:11" ht="33" x14ac:dyDescent="0.45">
      <c r="A8" s="215" t="s">
        <v>99</v>
      </c>
      <c r="B8" s="68"/>
      <c r="C8" s="68"/>
      <c r="D8" s="35"/>
      <c r="E8" s="35"/>
    </row>
    <row r="9" spans="1:11" x14ac:dyDescent="0.25">
      <c r="A9" s="68"/>
      <c r="B9" s="68"/>
      <c r="C9" s="68"/>
      <c r="D9" s="35"/>
      <c r="E9" s="35"/>
    </row>
    <row r="10" spans="1:11" ht="18" x14ac:dyDescent="0.25">
      <c r="A10" s="217" t="s">
        <v>100</v>
      </c>
      <c r="B10" s="214"/>
      <c r="C10" s="214"/>
      <c r="D10" s="218"/>
      <c r="E10" s="35"/>
    </row>
    <row r="11" spans="1:11" ht="23.25" x14ac:dyDescent="0.25">
      <c r="A11" s="199"/>
      <c r="B11" s="68"/>
      <c r="C11" s="68"/>
      <c r="D11" s="35"/>
      <c r="E11" s="35"/>
    </row>
    <row r="12" spans="1:11" x14ac:dyDescent="0.25">
      <c r="A12" s="35" t="s">
        <v>23</v>
      </c>
      <c r="B12" s="68" t="s">
        <v>101</v>
      </c>
      <c r="C12" s="68"/>
      <c r="D12" s="222" t="s">
        <v>102</v>
      </c>
      <c r="E12" s="222" t="s">
        <v>103</v>
      </c>
    </row>
    <row r="13" spans="1:11" s="241" customFormat="1" ht="23.25" customHeight="1" x14ac:dyDescent="0.25">
      <c r="A13" s="35" t="str">
        <f>VWJ!O30</f>
        <v/>
      </c>
      <c r="B13" s="68" t="str">
        <f>VWJ!G30</f>
        <v xml:space="preserve">3-teiliger Vereinswettkampf </v>
      </c>
      <c r="C13" s="68"/>
      <c r="D13" s="219">
        <f>VWJ!M30</f>
        <v>100</v>
      </c>
      <c r="E13" s="221" t="e">
        <f>SUM(D13*A13)</f>
        <v>#VALUE!</v>
      </c>
    </row>
    <row r="14" spans="1:11" s="241" customFormat="1" ht="23.25" customHeight="1" x14ac:dyDescent="0.25">
      <c r="A14" s="35" t="str">
        <f>VWJ!O31</f>
        <v/>
      </c>
      <c r="B14" s="68" t="str">
        <f>VWJ!G31</f>
        <v xml:space="preserve">1-teiliger Vereinswettkampf </v>
      </c>
      <c r="C14" s="68" t="str">
        <f>VWJ!J31</f>
        <v>LA</v>
      </c>
      <c r="D14" s="219">
        <f>VWJ!M31</f>
        <v>65</v>
      </c>
      <c r="E14" s="221" t="e">
        <f t="shared" ref="E14:E19" si="0">SUM(D14*A14)</f>
        <v>#VALUE!</v>
      </c>
    </row>
    <row r="15" spans="1:11" s="241" customFormat="1" ht="23.25" customHeight="1" x14ac:dyDescent="0.25">
      <c r="A15" s="35" t="str">
        <f>VWJ!O32</f>
        <v/>
      </c>
      <c r="B15" s="243" t="s">
        <v>138</v>
      </c>
      <c r="C15" s="68" t="str">
        <f>VWJ!J32</f>
        <v>Spieltest</v>
      </c>
      <c r="D15" s="219">
        <f>VWJ!M32</f>
        <v>65</v>
      </c>
      <c r="E15" s="221" t="e">
        <f t="shared" si="0"/>
        <v>#VALUE!</v>
      </c>
    </row>
    <row r="16" spans="1:11" s="241" customFormat="1" ht="23.25" customHeight="1" x14ac:dyDescent="0.25">
      <c r="A16" s="35">
        <f>VWJ!O34</f>
        <v>0</v>
      </c>
      <c r="B16" s="68" t="str">
        <f>VWJ!G34</f>
        <v>Festkarte pro Teilnehmer (nur 3-teiliger VW)</v>
      </c>
      <c r="C16" s="68"/>
      <c r="D16" s="219">
        <f>VWJ!M34</f>
        <v>9</v>
      </c>
      <c r="E16" s="221">
        <f t="shared" si="0"/>
        <v>0</v>
      </c>
    </row>
    <row r="17" spans="1:5" s="241" customFormat="1" ht="23.25" customHeight="1" x14ac:dyDescent="0.25">
      <c r="A17" s="35">
        <f>VWJ!O35</f>
        <v>0</v>
      </c>
      <c r="B17" s="68" t="str">
        <f>VWJ!G35</f>
        <v>Pin für 1- und 3-teiliger VW</v>
      </c>
      <c r="C17" s="68"/>
      <c r="D17" s="219">
        <f>VWJ!M35</f>
        <v>2.5</v>
      </c>
      <c r="E17" s="221">
        <f t="shared" si="0"/>
        <v>0</v>
      </c>
    </row>
    <row r="18" spans="1:5" s="241" customFormat="1" ht="23.25" customHeight="1" x14ac:dyDescent="0.25">
      <c r="A18" s="35">
        <f>VWJ!O36</f>
        <v>0</v>
      </c>
      <c r="B18" s="68" t="s">
        <v>68</v>
      </c>
      <c r="C18" s="68"/>
      <c r="D18" s="219">
        <f>VWJ!M37</f>
        <v>6</v>
      </c>
      <c r="E18" s="221">
        <f t="shared" si="0"/>
        <v>0</v>
      </c>
    </row>
    <row r="19" spans="1:5" s="241" customFormat="1" ht="23.25" customHeight="1" x14ac:dyDescent="0.25">
      <c r="A19" s="35">
        <f>VWJ!O38</f>
        <v>0</v>
      </c>
      <c r="B19" s="68" t="s">
        <v>104</v>
      </c>
      <c r="C19" s="68"/>
      <c r="D19" s="219">
        <f>VWJ!M37</f>
        <v>6</v>
      </c>
      <c r="E19" s="221">
        <f t="shared" si="0"/>
        <v>0</v>
      </c>
    </row>
    <row r="20" spans="1:5" s="241" customFormat="1" ht="23.25" customHeight="1" x14ac:dyDescent="0.25">
      <c r="A20" s="242">
        <v>1</v>
      </c>
      <c r="B20" s="216" t="s">
        <v>42</v>
      </c>
      <c r="C20" s="216"/>
      <c r="D20" s="220">
        <v>100</v>
      </c>
      <c r="E20" s="221">
        <f t="shared" ref="E20" si="1">SUM(D20*A20)</f>
        <v>100</v>
      </c>
    </row>
    <row r="21" spans="1:5" s="226" customFormat="1" ht="23.25" customHeight="1" thickBot="1" x14ac:dyDescent="0.3">
      <c r="A21" s="223"/>
      <c r="B21" s="223" t="s">
        <v>105</v>
      </c>
      <c r="C21" s="223"/>
      <c r="D21" s="224"/>
      <c r="E21" s="225" t="e">
        <f>SUM(E13:E20)</f>
        <v>#VALUE!</v>
      </c>
    </row>
    <row r="22" spans="1:5" ht="23.25" customHeight="1" thickTop="1" x14ac:dyDescent="0.25">
      <c r="A22" s="68"/>
      <c r="B22" s="68"/>
      <c r="C22" s="68"/>
      <c r="D22" s="35"/>
      <c r="E22" s="35"/>
    </row>
    <row r="23" spans="1:5" ht="19.5" customHeight="1" x14ac:dyDescent="0.25">
      <c r="A23" s="293" t="s">
        <v>172</v>
      </c>
      <c r="B23" s="292"/>
      <c r="C23" s="292"/>
      <c r="D23" s="292"/>
      <c r="E23" s="292"/>
    </row>
    <row r="24" spans="1:5" ht="19.5" customHeight="1" x14ac:dyDescent="0.25">
      <c r="A24" s="294" t="s">
        <v>154</v>
      </c>
      <c r="B24" s="292"/>
      <c r="C24" s="292"/>
      <c r="D24" s="292"/>
      <c r="E24" s="292"/>
    </row>
    <row r="25" spans="1:5" ht="15.75" x14ac:dyDescent="0.25">
      <c r="A25" s="294" t="s">
        <v>158</v>
      </c>
      <c r="B25" s="68"/>
      <c r="C25" s="68"/>
      <c r="D25" s="35"/>
      <c r="E25" s="35"/>
    </row>
    <row r="26" spans="1:5" ht="15.75" x14ac:dyDescent="0.25">
      <c r="A26" s="294" t="s">
        <v>159</v>
      </c>
    </row>
    <row r="27" spans="1:5" ht="15.75" x14ac:dyDescent="0.25">
      <c r="A27" s="294" t="s">
        <v>157</v>
      </c>
    </row>
    <row r="30" spans="1:5" x14ac:dyDescent="0.25">
      <c r="A30" t="s">
        <v>160</v>
      </c>
    </row>
    <row r="32" spans="1:5" x14ac:dyDescent="0.25">
      <c r="A32" t="s">
        <v>106</v>
      </c>
    </row>
    <row r="33" spans="1:1" x14ac:dyDescent="0.25">
      <c r="A33" s="295" t="s">
        <v>155</v>
      </c>
    </row>
    <row r="34" spans="1:1" x14ac:dyDescent="0.25">
      <c r="A34" t="s">
        <v>156</v>
      </c>
    </row>
  </sheetData>
  <pageMargins left="0.7" right="0.21" top="0.62" bottom="0.15" header="0.3" footer="0.1400000000000000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10</vt:i4>
      </vt:variant>
    </vt:vector>
  </HeadingPairs>
  <TitlesOfParts>
    <vt:vector size="17" baseType="lpstr">
      <vt:lpstr>VWJ</vt:lpstr>
      <vt:lpstr>-------</vt:lpstr>
      <vt:lpstr>Disz. Starts</vt:lpstr>
      <vt:lpstr>SHTV Zus </vt:lpstr>
      <vt:lpstr>SHTV Allg </vt:lpstr>
      <vt:lpstr>Üb Transp</vt:lpstr>
      <vt:lpstr>R.</vt:lpstr>
      <vt:lpstr>…</vt:lpstr>
      <vt:lpstr>R.!Druckbereich</vt:lpstr>
      <vt:lpstr>'SHTV Allg '!Druckbereich</vt:lpstr>
      <vt:lpstr>'SHTV Zus '!Druckbereich</vt:lpstr>
      <vt:lpstr>VWJ!Druckbereich</vt:lpstr>
      <vt:lpstr>'Üb Transp'!Gruppe</vt:lpstr>
      <vt:lpstr>Gruppe</vt:lpstr>
      <vt:lpstr>'Üb Transp'!LA</vt:lpstr>
      <vt:lpstr>LA</vt:lpstr>
      <vt:lpstr>Spieltest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Bettina Buehrer</cp:lastModifiedBy>
  <cp:lastPrinted>2019-11-10T19:19:34Z</cp:lastPrinted>
  <dcterms:created xsi:type="dcterms:W3CDTF">2015-09-04T20:36:45Z</dcterms:created>
  <dcterms:modified xsi:type="dcterms:W3CDTF">2020-01-05T19:40:35Z</dcterms:modified>
</cp:coreProperties>
</file>